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15" yWindow="-15" windowWidth="19230" windowHeight="60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<sst xmlns="http://schemas.openxmlformats.org/spreadsheetml/2006/main" count="221" uniqueCount="111">
  <si>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</si>
  <si>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</si>
  <si>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</si>
  <si>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</si>
  <si>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</si>
  <si>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</si>
  <si>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</si>
  <si>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</si>
  <si>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</si>
  <si>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</si>
  <si>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</si>
  <si>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</si>
  <si>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</si>
  <si>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</si>
  <si>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</si>
  <si>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</si>
  <si>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</si>
  <si>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</si>
  <si>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</si>
  <si>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</si>
  <si>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</si>
  <si>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</si>
  <si>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</si>
  <si>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</si>
  <si>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</si>
  <si>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</si>
  <si>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</si>
  <si>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</si>
  <si>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</si>
  <si>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</si>
  <si>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</si>
  <si>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</si>
  <si>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</si>
  <si>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</si>
  <si>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</si>
  <si>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</si>
  <si>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</si>
  <si>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</si>
  <si>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</si>
  <si>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</si>
  <si>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</si>
  <si>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</si>
  <si>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</si>
  <si>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</si>
  <si>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</si>
  <si>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</si>
  <si>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</si>
  <si>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</si>
  <si>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</si>
  <si>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</si>
  <si>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</si>
  <si>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</si>
  <si>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</si>
  <si>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</si>
  <si>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</si>
  <si>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</si>
  <si>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</si>
  <si>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</si>
  <si>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</si>
  <si>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</si>
  <si>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</si>
  <si>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</si>
  <si>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</si>
  <si>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</si>
  <si>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</si>
  <si>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</si>
  <si>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</si>
  <si>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</si>
  <si>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</si>
  <si>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</si>
  <si>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</si>
  <si>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</si>
  <si>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</si>
  <si>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</si>
  <si>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</si>
  <si>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</si>
  <si>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</si>
  <si>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</si>
  <si>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</si>
  <si>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</si>
  <si>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</si>
  <si>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</si>
  <si>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</si>
  <si>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</si>
  <si>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</si>
  <si>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</si>
  <si>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</si>
  <si>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</si>
  <si>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</si>
  <si>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</si>
  <si>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</si>
  <si>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</si>
  <si>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</si>
  <si>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</si>
  <si>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</si>
  <si>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</si>
  <si>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直方市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</si>
  <si>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</si>
  <si>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</si>
  <si>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</si>
  <si>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</si>
  <si>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</si>
  <si>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</si>
  <si>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</si>
  <si>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</si>
  <si>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</si>
  <si>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</si>
  <si>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</si>
  <si>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健全な経営を行うため水洗化率を向上させるとともに、維持管理費の削減、運営体制等を見直し費用の削減を図る。また将来の施設老朽化に伴う改築等の財源確保や投資計画を行う必要がある。</t>
    <phoneticPr fontId="4"/>
  </si>
  <si>
    <t>当該施設は、平成12年度および平成14年度より供用開始され、施設は比較的新しく管渠の改築等の必要性は今現在は低いが、今後長寿命化に向けた取り組みや計画的な維持管理等を行う必要がある。</t>
    <rPh sb="0" eb="2">
      <t>トウガイ</t>
    </rPh>
    <rPh sb="30" eb="32">
      <t>シセツ</t>
    </rPh>
    <rPh sb="58" eb="60">
      <t>コンゴ</t>
    </rPh>
    <rPh sb="60" eb="61">
      <t>チョウ</t>
    </rPh>
    <rPh sb="61" eb="64">
      <t>ジュミョウカ</t>
    </rPh>
    <rPh sb="65" eb="66">
      <t>ム</t>
    </rPh>
    <rPh sb="68" eb="69">
      <t>ト</t>
    </rPh>
    <rPh sb="70" eb="71">
      <t>ク</t>
    </rPh>
    <rPh sb="81" eb="82">
      <t>トウ</t>
    </rPh>
    <rPh sb="83" eb="84">
      <t>オコナ</t>
    </rPh>
    <rPh sb="85" eb="87">
      <t>ヒツヨウ</t>
    </rPh>
    <phoneticPr fontId="4"/>
  </si>
  <si>
    <t>汚水処理原価が高く、経費回収率が低くなっているため、経営の効率性を低下させる要因となっている。現状では整備した施設が適切な水準の料金収入に結びついていない。適正な料金収入を確保するため水洗化を促進させ有収水量の増加を図る。また運営体制等の見直しや維持管理費の削減といった経営改善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</si>
</sst>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2366464"/>
        <c:axId val="4236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0.02</c:v>
                </c:pt>
                <c:pt idx="4">
                  <c:v>0.01</c:v>
                </c:pt>
              </c:numCache>
            </c:numRef>
          </c:val>
          <c:smooth val="0"/>
        </c:ser>
        <c:dLbls>
          <c:showLegendKey val="0"/>
          <c:showVal val="0"/>
          <c:showCatName val="0"/>
          <c:showSerName val="0"/>
          <c:showPercent val="0"/>
          <c:showBubbleSize val="0"/>
        </c:dLbls>
        <c:marker val="1"/>
        <c:smooth val="0"/>
        <c:axId val="42366464"/>
        <c:axId val="42368384"/>
      </c:lineChart>
      <c:dateAx>
        <c:axId val="42366464"/>
        <c:scaling>
          <c:orientation val="minMax"/>
        </c:scaling>
        <c:delete val="1"/>
        <c:axPos val="b"/>
        <c:numFmt formatCode="ge" sourceLinked="1"/>
        <c:majorTickMark val="none"/>
        <c:minorTickMark val="none"/>
        <c:tickLblPos val="none"/>
        <c:crossAx val="42368384"/>
        <c:crosses val="autoZero"/>
        <c:auto val="1"/>
        <c:lblOffset val="100"/>
        <c:baseTimeUnit val="years"/>
      </c:dateAx>
      <c:valAx>
        <c:axId val="4236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6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100</c:v>
                </c:pt>
                <c:pt idx="1">
                  <c:v>100</c:v>
                </c:pt>
                <c:pt idx="2">
                  <c:v>100</c:v>
                </c:pt>
                <c:pt idx="3">
                  <c:v>47.08</c:v>
                </c:pt>
                <c:pt idx="4">
                  <c:v>47.51</c:v>
                </c:pt>
              </c:numCache>
            </c:numRef>
          </c:val>
        </c:ser>
        <c:dLbls>
          <c:showLegendKey val="0"/>
          <c:showVal val="0"/>
          <c:showCatName val="0"/>
          <c:showSerName val="0"/>
          <c:showPercent val="0"/>
          <c:showBubbleSize val="0"/>
        </c:dLbls>
        <c:gapWidth val="150"/>
        <c:axId val="42993152"/>
        <c:axId val="4299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53.24</c:v>
                </c:pt>
                <c:pt idx="4">
                  <c:v>52.31</c:v>
                </c:pt>
              </c:numCache>
            </c:numRef>
          </c:val>
          <c:smooth val="0"/>
        </c:ser>
        <c:dLbls>
          <c:showLegendKey val="0"/>
          <c:showVal val="0"/>
          <c:showCatName val="0"/>
          <c:showSerName val="0"/>
          <c:showPercent val="0"/>
          <c:showBubbleSize val="0"/>
        </c:dLbls>
        <c:marker val="1"/>
        <c:smooth val="0"/>
        <c:axId val="42993152"/>
        <c:axId val="42995072"/>
      </c:lineChart>
      <c:dateAx>
        <c:axId val="42993152"/>
        <c:scaling>
          <c:orientation val="minMax"/>
        </c:scaling>
        <c:delete val="1"/>
        <c:axPos val="b"/>
        <c:numFmt formatCode="ge" sourceLinked="1"/>
        <c:majorTickMark val="none"/>
        <c:minorTickMark val="none"/>
        <c:tickLblPos val="none"/>
        <c:crossAx val="42995072"/>
        <c:crosses val="autoZero"/>
        <c:auto val="1"/>
        <c:lblOffset val="100"/>
        <c:baseTimeUnit val="years"/>
      </c:dateAx>
      <c:valAx>
        <c:axId val="4299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9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86.42</c:v>
                </c:pt>
                <c:pt idx="1">
                  <c:v>87.71</c:v>
                </c:pt>
                <c:pt idx="2">
                  <c:v>87.77</c:v>
                </c:pt>
                <c:pt idx="3">
                  <c:v>78.69</c:v>
                </c:pt>
                <c:pt idx="4">
                  <c:v>79.73</c:v>
                </c:pt>
              </c:numCache>
            </c:numRef>
          </c:val>
        </c:ser>
        <c:dLbls>
          <c:showLegendKey val="0"/>
          <c:showVal val="0"/>
          <c:showCatName val="0"/>
          <c:showSerName val="0"/>
          <c:showPercent val="0"/>
          <c:showBubbleSize val="0"/>
        </c:dLbls>
        <c:gapWidth val="150"/>
        <c:axId val="43033728"/>
        <c:axId val="4303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84.07</c:v>
                </c:pt>
                <c:pt idx="4">
                  <c:v>84.32</c:v>
                </c:pt>
              </c:numCache>
            </c:numRef>
          </c:val>
          <c:smooth val="0"/>
        </c:ser>
        <c:dLbls>
          <c:showLegendKey val="0"/>
          <c:showVal val="0"/>
          <c:showCatName val="0"/>
          <c:showSerName val="0"/>
          <c:showPercent val="0"/>
          <c:showBubbleSize val="0"/>
        </c:dLbls>
        <c:marker val="1"/>
        <c:smooth val="0"/>
        <c:axId val="43033728"/>
        <c:axId val="43035648"/>
      </c:lineChart>
      <c:dateAx>
        <c:axId val="43033728"/>
        <c:scaling>
          <c:orientation val="minMax"/>
        </c:scaling>
        <c:delete val="1"/>
        <c:axPos val="b"/>
        <c:numFmt formatCode="ge" sourceLinked="1"/>
        <c:majorTickMark val="none"/>
        <c:minorTickMark val="none"/>
        <c:tickLblPos val="none"/>
        <c:crossAx val="43035648"/>
        <c:crosses val="autoZero"/>
        <c:auto val="1"/>
        <c:lblOffset val="100"/>
        <c:baseTimeUnit val="years"/>
      </c:dateAx>
      <c:valAx>
        <c:axId val="4303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3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51.77</c:v>
                </c:pt>
                <c:pt idx="1">
                  <c:v>50.61</c:v>
                </c:pt>
                <c:pt idx="2">
                  <c:v>53.13</c:v>
                </c:pt>
                <c:pt idx="3">
                  <c:v>75.09</c:v>
                </c:pt>
                <c:pt idx="4">
                  <c:v>72.95</c:v>
                </c:pt>
              </c:numCache>
            </c:numRef>
          </c:val>
        </c:ser>
        <c:dLbls>
          <c:showLegendKey val="0"/>
          <c:showVal val="0"/>
          <c:showCatName val="0"/>
          <c:showSerName val="0"/>
          <c:showPercent val="0"/>
          <c:showBubbleSize val="0"/>
        </c:dLbls>
        <c:gapWidth val="150"/>
        <c:axId val="42402944"/>
        <c:axId val="4240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402944"/>
        <c:axId val="42404864"/>
      </c:lineChart>
      <c:dateAx>
        <c:axId val="42402944"/>
        <c:scaling>
          <c:orientation val="minMax"/>
        </c:scaling>
        <c:delete val="1"/>
        <c:axPos val="b"/>
        <c:numFmt formatCode="ge" sourceLinked="1"/>
        <c:majorTickMark val="none"/>
        <c:minorTickMark val="none"/>
        <c:tickLblPos val="none"/>
        <c:crossAx val="42404864"/>
        <c:crosses val="autoZero"/>
        <c:auto val="1"/>
        <c:lblOffset val="100"/>
        <c:baseTimeUnit val="years"/>
      </c:dateAx>
      <c:valAx>
        <c:axId val="4240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0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455808"/>
        <c:axId val="4245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455808"/>
        <c:axId val="42457728"/>
      </c:lineChart>
      <c:dateAx>
        <c:axId val="42455808"/>
        <c:scaling>
          <c:orientation val="minMax"/>
        </c:scaling>
        <c:delete val="1"/>
        <c:axPos val="b"/>
        <c:numFmt formatCode="ge" sourceLinked="1"/>
        <c:majorTickMark val="none"/>
        <c:minorTickMark val="none"/>
        <c:tickLblPos val="none"/>
        <c:crossAx val="42457728"/>
        <c:crosses val="autoZero"/>
        <c:auto val="1"/>
        <c:lblOffset val="100"/>
        <c:baseTimeUnit val="years"/>
      </c:dateAx>
      <c:valAx>
        <c:axId val="4245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5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623360"/>
        <c:axId val="4262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623360"/>
        <c:axId val="42625280"/>
      </c:lineChart>
      <c:dateAx>
        <c:axId val="42623360"/>
        <c:scaling>
          <c:orientation val="minMax"/>
        </c:scaling>
        <c:delete val="1"/>
        <c:axPos val="b"/>
        <c:numFmt formatCode="ge" sourceLinked="1"/>
        <c:majorTickMark val="none"/>
        <c:minorTickMark val="none"/>
        <c:tickLblPos val="none"/>
        <c:crossAx val="42625280"/>
        <c:crosses val="autoZero"/>
        <c:auto val="1"/>
        <c:lblOffset val="100"/>
        <c:baseTimeUnit val="years"/>
      </c:dateAx>
      <c:valAx>
        <c:axId val="4262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2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733568"/>
        <c:axId val="4273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733568"/>
        <c:axId val="42735488"/>
      </c:lineChart>
      <c:dateAx>
        <c:axId val="42733568"/>
        <c:scaling>
          <c:orientation val="minMax"/>
        </c:scaling>
        <c:delete val="1"/>
        <c:axPos val="b"/>
        <c:numFmt formatCode="ge" sourceLinked="1"/>
        <c:majorTickMark val="none"/>
        <c:minorTickMark val="none"/>
        <c:tickLblPos val="none"/>
        <c:crossAx val="42735488"/>
        <c:crosses val="autoZero"/>
        <c:auto val="1"/>
        <c:lblOffset val="100"/>
        <c:baseTimeUnit val="years"/>
      </c:dateAx>
      <c:valAx>
        <c:axId val="4273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3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765312"/>
        <c:axId val="4277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765312"/>
        <c:axId val="42779776"/>
      </c:lineChart>
      <c:dateAx>
        <c:axId val="42765312"/>
        <c:scaling>
          <c:orientation val="minMax"/>
        </c:scaling>
        <c:delete val="1"/>
        <c:axPos val="b"/>
        <c:numFmt formatCode="ge" sourceLinked="1"/>
        <c:majorTickMark val="none"/>
        <c:minorTickMark val="none"/>
        <c:tickLblPos val="none"/>
        <c:crossAx val="42779776"/>
        <c:crosses val="autoZero"/>
        <c:auto val="1"/>
        <c:lblOffset val="100"/>
        <c:baseTimeUnit val="years"/>
      </c:dateAx>
      <c:valAx>
        <c:axId val="4277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6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2189.5700000000002</c:v>
                </c:pt>
                <c:pt idx="1">
                  <c:v>2319.65</c:v>
                </c:pt>
                <c:pt idx="2">
                  <c:v>1261.8599999999999</c:v>
                </c:pt>
                <c:pt idx="3">
                  <c:v>1133.21</c:v>
                </c:pt>
                <c:pt idx="4">
                  <c:v>744.2</c:v>
                </c:pt>
              </c:numCache>
            </c:numRef>
          </c:val>
        </c:ser>
        <c:dLbls>
          <c:showLegendKey val="0"/>
          <c:showVal val="0"/>
          <c:showCatName val="0"/>
          <c:showSerName val="0"/>
          <c:showPercent val="0"/>
          <c:showBubbleSize val="0"/>
        </c:dLbls>
        <c:gapWidth val="150"/>
        <c:axId val="42793600"/>
        <c:axId val="4280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1044.8</c:v>
                </c:pt>
                <c:pt idx="4">
                  <c:v>1081.8</c:v>
                </c:pt>
              </c:numCache>
            </c:numRef>
          </c:val>
          <c:smooth val="0"/>
        </c:ser>
        <c:dLbls>
          <c:showLegendKey val="0"/>
          <c:showVal val="0"/>
          <c:showCatName val="0"/>
          <c:showSerName val="0"/>
          <c:showPercent val="0"/>
          <c:showBubbleSize val="0"/>
        </c:dLbls>
        <c:marker val="1"/>
        <c:smooth val="0"/>
        <c:axId val="42793600"/>
        <c:axId val="42803968"/>
      </c:lineChart>
      <c:dateAx>
        <c:axId val="42793600"/>
        <c:scaling>
          <c:orientation val="minMax"/>
        </c:scaling>
        <c:delete val="1"/>
        <c:axPos val="b"/>
        <c:numFmt formatCode="ge" sourceLinked="1"/>
        <c:majorTickMark val="none"/>
        <c:minorTickMark val="none"/>
        <c:tickLblPos val="none"/>
        <c:crossAx val="42803968"/>
        <c:crosses val="autoZero"/>
        <c:auto val="1"/>
        <c:lblOffset val="100"/>
        <c:baseTimeUnit val="years"/>
      </c:dateAx>
      <c:valAx>
        <c:axId val="4280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9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38.729999999999997</c:v>
                </c:pt>
                <c:pt idx="1">
                  <c:v>39.880000000000003</c:v>
                </c:pt>
                <c:pt idx="2">
                  <c:v>34.42</c:v>
                </c:pt>
                <c:pt idx="3">
                  <c:v>44.34</c:v>
                </c:pt>
                <c:pt idx="4">
                  <c:v>49.65</c:v>
                </c:pt>
              </c:numCache>
            </c:numRef>
          </c:val>
        </c:ser>
        <c:dLbls>
          <c:showLegendKey val="0"/>
          <c:showVal val="0"/>
          <c:showCatName val="0"/>
          <c:showSerName val="0"/>
          <c:showPercent val="0"/>
          <c:showBubbleSize val="0"/>
        </c:dLbls>
        <c:gapWidth val="150"/>
        <c:axId val="42825984"/>
        <c:axId val="4282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50.82</c:v>
                </c:pt>
                <c:pt idx="4">
                  <c:v>52.19</c:v>
                </c:pt>
              </c:numCache>
            </c:numRef>
          </c:val>
          <c:smooth val="0"/>
        </c:ser>
        <c:dLbls>
          <c:showLegendKey val="0"/>
          <c:showVal val="0"/>
          <c:showCatName val="0"/>
          <c:showSerName val="0"/>
          <c:showPercent val="0"/>
          <c:showBubbleSize val="0"/>
        </c:dLbls>
        <c:marker val="1"/>
        <c:smooth val="0"/>
        <c:axId val="42825984"/>
        <c:axId val="42828160"/>
      </c:lineChart>
      <c:dateAx>
        <c:axId val="42825984"/>
        <c:scaling>
          <c:orientation val="minMax"/>
        </c:scaling>
        <c:delete val="1"/>
        <c:axPos val="b"/>
        <c:numFmt formatCode="ge" sourceLinked="1"/>
        <c:majorTickMark val="none"/>
        <c:minorTickMark val="none"/>
        <c:tickLblPos val="none"/>
        <c:crossAx val="42828160"/>
        <c:crosses val="autoZero"/>
        <c:auto val="1"/>
        <c:lblOffset val="100"/>
        <c:baseTimeUnit val="years"/>
      </c:dateAx>
      <c:valAx>
        <c:axId val="4282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2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519.9</c:v>
                </c:pt>
                <c:pt idx="1">
                  <c:v>501.9</c:v>
                </c:pt>
                <c:pt idx="2">
                  <c:v>588.48</c:v>
                </c:pt>
                <c:pt idx="3">
                  <c:v>470</c:v>
                </c:pt>
                <c:pt idx="4">
                  <c:v>421.76</c:v>
                </c:pt>
              </c:numCache>
            </c:numRef>
          </c:val>
        </c:ser>
        <c:dLbls>
          <c:showLegendKey val="0"/>
          <c:showVal val="0"/>
          <c:showCatName val="0"/>
          <c:showSerName val="0"/>
          <c:showPercent val="0"/>
          <c:showBubbleSize val="0"/>
        </c:dLbls>
        <c:gapWidth val="150"/>
        <c:axId val="42936192"/>
        <c:axId val="4294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300.52</c:v>
                </c:pt>
                <c:pt idx="4">
                  <c:v>296.14</c:v>
                </c:pt>
              </c:numCache>
            </c:numRef>
          </c:val>
          <c:smooth val="0"/>
        </c:ser>
        <c:dLbls>
          <c:showLegendKey val="0"/>
          <c:showVal val="0"/>
          <c:showCatName val="0"/>
          <c:showSerName val="0"/>
          <c:showPercent val="0"/>
          <c:showBubbleSize val="0"/>
        </c:dLbls>
        <c:marker val="1"/>
        <c:smooth val="0"/>
        <c:axId val="42936192"/>
        <c:axId val="42946560"/>
      </c:lineChart>
      <c:dateAx>
        <c:axId val="42936192"/>
        <c:scaling>
          <c:orientation val="minMax"/>
        </c:scaling>
        <c:delete val="1"/>
        <c:axPos val="b"/>
        <c:numFmt formatCode="ge" sourceLinked="1"/>
        <c:majorTickMark val="none"/>
        <c:minorTickMark val="none"/>
        <c:tickLblPos val="none"/>
        <c:crossAx val="42946560"/>
        <c:crosses val="autoZero"/>
        <c:auto val="1"/>
        <c:lblOffset val="100"/>
        <c:baseTimeUnit val="years"/>
      </c:dateAx>
      <c:valAx>
        <c:axId val="4294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3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W1"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福岡県　直方市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57807</v>
      </c>
      <c r="AM8" s="47"/>
      <c r="AN8" s="47"/>
      <c r="AO8" s="47"/>
      <c r="AP8" s="47"/>
      <c r="AQ8" s="47"/>
      <c r="AR8" s="47"/>
      <c r="AS8" s="47"/>
      <c r="AT8" s="43">
        <f>データ!S6</f>
        <v>61.76</v>
      </c>
      <c r="AU8" s="43"/>
      <c r="AV8" s="43"/>
      <c r="AW8" s="43"/>
      <c r="AX8" s="43"/>
      <c r="AY8" s="43"/>
      <c r="AZ8" s="43"/>
      <c r="BA8" s="43"/>
      <c r="BB8" s="43">
        <f>データ!T6</f>
        <v>935.99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3.01</v>
      </c>
      <c r="Q10" s="43"/>
      <c r="R10" s="43"/>
      <c r="S10" s="43"/>
      <c r="T10" s="43"/>
      <c r="U10" s="43"/>
      <c r="V10" s="43"/>
      <c r="W10" s="43">
        <f>データ!P6</f>
        <v>88.66</v>
      </c>
      <c r="X10" s="43"/>
      <c r="Y10" s="43"/>
      <c r="Z10" s="43"/>
      <c r="AA10" s="43"/>
      <c r="AB10" s="43"/>
      <c r="AC10" s="43"/>
      <c r="AD10" s="47">
        <f>データ!Q6</f>
        <v>3885</v>
      </c>
      <c r="AE10" s="47"/>
      <c r="AF10" s="47"/>
      <c r="AG10" s="47"/>
      <c r="AH10" s="47"/>
      <c r="AI10" s="47"/>
      <c r="AJ10" s="47"/>
      <c r="AK10" s="2"/>
      <c r="AL10" s="47">
        <f>データ!U6</f>
        <v>1732</v>
      </c>
      <c r="AM10" s="47"/>
      <c r="AN10" s="47"/>
      <c r="AO10" s="47"/>
      <c r="AP10" s="47"/>
      <c r="AQ10" s="47"/>
      <c r="AR10" s="47"/>
      <c r="AS10" s="47"/>
      <c r="AT10" s="43">
        <f>データ!V6</f>
        <v>0.5</v>
      </c>
      <c r="AU10" s="43"/>
      <c r="AV10" s="43"/>
      <c r="AW10" s="43"/>
      <c r="AX10" s="43"/>
      <c r="AY10" s="43"/>
      <c r="AZ10" s="43"/>
      <c r="BA10" s="43"/>
      <c r="BB10" s="43">
        <f>データ!W6</f>
        <v>3464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402044</v>
      </c>
      <c r="D6" s="31">
        <f t="shared" si="3"/>
        <v>47</v>
      </c>
      <c r="E6" s="31">
        <f t="shared" si="3"/>
        <v>17</v>
      </c>
      <c r="F6" s="31">
        <f t="shared" si="3"/>
        <v>5</v>
      </c>
      <c r="G6" s="31">
        <f t="shared" si="3"/>
        <v>0</v>
      </c>
      <c r="H6" s="31" t="str">
        <f t="shared" si="3"/>
        <v>福岡県　直方市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3.01</v>
      </c>
      <c r="P6" s="32">
        <f t="shared" si="3"/>
        <v>88.66</v>
      </c>
      <c r="Q6" s="32">
        <f t="shared" si="3"/>
        <v>3885</v>
      </c>
      <c r="R6" s="32">
        <f t="shared" si="3"/>
        <v>57807</v>
      </c>
      <c r="S6" s="32">
        <f t="shared" si="3"/>
        <v>61.76</v>
      </c>
      <c r="T6" s="32">
        <f t="shared" si="3"/>
        <v>935.99</v>
      </c>
      <c r="U6" s="32">
        <f t="shared" si="3"/>
        <v>1732</v>
      </c>
      <c r="V6" s="32">
        <f t="shared" si="3"/>
        <v>0.5</v>
      </c>
      <c r="W6" s="32">
        <f t="shared" si="3"/>
        <v>3464</v>
      </c>
      <c r="X6" s="33">
        <f>IF(X7="",NA(),X7)</f>
        <v>51.77</v>
      </c>
      <c r="Y6" s="33">
        <f t="shared" ref="Y6:AG6" si="4">IF(Y7="",NA(),Y7)</f>
        <v>50.61</v>
      </c>
      <c r="Z6" s="33">
        <f t="shared" si="4"/>
        <v>53.13</v>
      </c>
      <c r="AA6" s="33">
        <f t="shared" si="4"/>
        <v>75.09</v>
      </c>
      <c r="AB6" s="33">
        <f t="shared" si="4"/>
        <v>72.95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2189.5700000000002</v>
      </c>
      <c r="BF6" s="33">
        <f t="shared" ref="BF6:BN6" si="7">IF(BF7="",NA(),BF7)</f>
        <v>2319.65</v>
      </c>
      <c r="BG6" s="33">
        <f t="shared" si="7"/>
        <v>1261.8599999999999</v>
      </c>
      <c r="BH6" s="33">
        <f t="shared" si="7"/>
        <v>1133.21</v>
      </c>
      <c r="BI6" s="33">
        <f t="shared" si="7"/>
        <v>744.2</v>
      </c>
      <c r="BJ6" s="33">
        <f t="shared" si="7"/>
        <v>1224.75</v>
      </c>
      <c r="BK6" s="33">
        <f t="shared" si="7"/>
        <v>1144.05</v>
      </c>
      <c r="BL6" s="33">
        <f t="shared" si="7"/>
        <v>1117.1099999999999</v>
      </c>
      <c r="BM6" s="33">
        <f t="shared" si="7"/>
        <v>1044.8</v>
      </c>
      <c r="BN6" s="33">
        <f t="shared" si="7"/>
        <v>1081.8</v>
      </c>
      <c r="BO6" s="32" t="str">
        <f>IF(BO7="","",IF(BO7="-","【-】","【"&amp;SUBSTITUTE(TEXT(BO7,"#,##0.00"),"-","△")&amp;"】"))</f>
        <v>【1,015.77】</v>
      </c>
      <c r="BP6" s="33">
        <f>IF(BP7="",NA(),BP7)</f>
        <v>38.729999999999997</v>
      </c>
      <c r="BQ6" s="33">
        <f t="shared" ref="BQ6:BY6" si="8">IF(BQ7="",NA(),BQ7)</f>
        <v>39.880000000000003</v>
      </c>
      <c r="BR6" s="33">
        <f t="shared" si="8"/>
        <v>34.42</v>
      </c>
      <c r="BS6" s="33">
        <f t="shared" si="8"/>
        <v>44.34</v>
      </c>
      <c r="BT6" s="33">
        <f t="shared" si="8"/>
        <v>49.65</v>
      </c>
      <c r="BU6" s="33">
        <f t="shared" si="8"/>
        <v>42.13</v>
      </c>
      <c r="BV6" s="33">
        <f t="shared" si="8"/>
        <v>42.48</v>
      </c>
      <c r="BW6" s="33">
        <f t="shared" si="8"/>
        <v>41.04</v>
      </c>
      <c r="BX6" s="33">
        <f t="shared" si="8"/>
        <v>50.82</v>
      </c>
      <c r="BY6" s="33">
        <f t="shared" si="8"/>
        <v>52.19</v>
      </c>
      <c r="BZ6" s="32" t="str">
        <f>IF(BZ7="","",IF(BZ7="-","【-】","【"&amp;SUBSTITUTE(TEXT(BZ7,"#,##0.00"),"-","△")&amp;"】"))</f>
        <v>【52.78】</v>
      </c>
      <c r="CA6" s="33">
        <f>IF(CA7="",NA(),CA7)</f>
        <v>519.9</v>
      </c>
      <c r="CB6" s="33">
        <f t="shared" ref="CB6:CJ6" si="9">IF(CB7="",NA(),CB7)</f>
        <v>501.9</v>
      </c>
      <c r="CC6" s="33">
        <f t="shared" si="9"/>
        <v>588.48</v>
      </c>
      <c r="CD6" s="33">
        <f t="shared" si="9"/>
        <v>470</v>
      </c>
      <c r="CE6" s="33">
        <f t="shared" si="9"/>
        <v>421.76</v>
      </c>
      <c r="CF6" s="33">
        <f t="shared" si="9"/>
        <v>348.41</v>
      </c>
      <c r="CG6" s="33">
        <f t="shared" si="9"/>
        <v>343.8</v>
      </c>
      <c r="CH6" s="33">
        <f t="shared" si="9"/>
        <v>357.08</v>
      </c>
      <c r="CI6" s="33">
        <f t="shared" si="9"/>
        <v>300.52</v>
      </c>
      <c r="CJ6" s="33">
        <f t="shared" si="9"/>
        <v>296.14</v>
      </c>
      <c r="CK6" s="32" t="str">
        <f>IF(CK7="","",IF(CK7="-","【-】","【"&amp;SUBSTITUTE(TEXT(CK7,"#,##0.00"),"-","△")&amp;"】"))</f>
        <v>【289.81】</v>
      </c>
      <c r="CL6" s="33">
        <f>IF(CL7="",NA(),CL7)</f>
        <v>100</v>
      </c>
      <c r="CM6" s="33">
        <f t="shared" ref="CM6:CU6" si="10">IF(CM7="",NA(),CM7)</f>
        <v>100</v>
      </c>
      <c r="CN6" s="33">
        <f t="shared" si="10"/>
        <v>100</v>
      </c>
      <c r="CO6" s="33">
        <f t="shared" si="10"/>
        <v>47.08</v>
      </c>
      <c r="CP6" s="33">
        <f t="shared" si="10"/>
        <v>47.51</v>
      </c>
      <c r="CQ6" s="33">
        <f t="shared" si="10"/>
        <v>46.85</v>
      </c>
      <c r="CR6" s="33">
        <f t="shared" si="10"/>
        <v>46.06</v>
      </c>
      <c r="CS6" s="33">
        <f t="shared" si="10"/>
        <v>45.95</v>
      </c>
      <c r="CT6" s="33">
        <f t="shared" si="10"/>
        <v>53.24</v>
      </c>
      <c r="CU6" s="33">
        <f t="shared" si="10"/>
        <v>52.31</v>
      </c>
      <c r="CV6" s="32" t="str">
        <f>IF(CV7="","",IF(CV7="-","【-】","【"&amp;SUBSTITUTE(TEXT(CV7,"#,##0.00"),"-","△")&amp;"】"))</f>
        <v>【52.74】</v>
      </c>
      <c r="CW6" s="33">
        <f>IF(CW7="",NA(),CW7)</f>
        <v>86.42</v>
      </c>
      <c r="CX6" s="33">
        <f t="shared" ref="CX6:DF6" si="11">IF(CX7="",NA(),CX7)</f>
        <v>87.71</v>
      </c>
      <c r="CY6" s="33">
        <f t="shared" si="11"/>
        <v>87.77</v>
      </c>
      <c r="CZ6" s="33">
        <f t="shared" si="11"/>
        <v>78.69</v>
      </c>
      <c r="DA6" s="33">
        <f t="shared" si="11"/>
        <v>79.73</v>
      </c>
      <c r="DB6" s="33">
        <f t="shared" si="11"/>
        <v>73.78</v>
      </c>
      <c r="DC6" s="33">
        <f t="shared" si="11"/>
        <v>72.989999999999995</v>
      </c>
      <c r="DD6" s="33">
        <f t="shared" si="11"/>
        <v>71.97</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0.02</v>
      </c>
      <c r="EM6" s="33">
        <f t="shared" si="14"/>
        <v>0.01</v>
      </c>
      <c r="EN6" s="32" t="str">
        <f>IF(EN7="","",IF(EN7="-","【-】","【"&amp;SUBSTITUTE(TEXT(EN7,"#,##0.00"),"-","△")&amp;"】"))</f>
        <v>【0.03】</v>
      </c>
    </row>
    <row r="7" spans="1:144" s="34" customFormat="1" x14ac:dyDescent="0.15">
      <c r="A7" s="26"/>
      <c r="B7" s="35">
        <v>2015</v>
      </c>
      <c r="C7" s="35">
        <v>402044</v>
      </c>
      <c r="D7" s="35">
        <v>47</v>
      </c>
      <c r="E7" s="35">
        <v>17</v>
      </c>
      <c r="F7" s="35">
        <v>5</v>
      </c>
      <c r="G7" s="35">
        <v>0</v>
      </c>
      <c r="H7" s="35" t="s">
        <v>96</v>
      </c>
      <c r="I7" s="35" t="s">
        <v>97</v>
      </c>
      <c r="J7" s="35" t="s">
        <v>98</v>
      </c>
      <c r="K7" s="35" t="s">
        <v>99</v>
      </c>
      <c r="L7" s="35" t="s">
        <v>100</v>
      </c>
      <c r="M7" s="36" t="s">
        <v>101</v>
      </c>
      <c r="N7" s="36" t="s">
        <v>102</v>
      </c>
      <c r="O7" s="36">
        <v>3.01</v>
      </c>
      <c r="P7" s="36">
        <v>88.66</v>
      </c>
      <c r="Q7" s="36">
        <v>3885</v>
      </c>
      <c r="R7" s="36">
        <v>57807</v>
      </c>
      <c r="S7" s="36">
        <v>61.76</v>
      </c>
      <c r="T7" s="36">
        <v>935.99</v>
      </c>
      <c r="U7" s="36">
        <v>1732</v>
      </c>
      <c r="V7" s="36">
        <v>0.5</v>
      </c>
      <c r="W7" s="36">
        <v>3464</v>
      </c>
      <c r="X7" s="36">
        <v>51.77</v>
      </c>
      <c r="Y7" s="36">
        <v>50.61</v>
      </c>
      <c r="Z7" s="36">
        <v>53.13</v>
      </c>
      <c r="AA7" s="36">
        <v>75.09</v>
      </c>
      <c r="AB7" s="36">
        <v>72.95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2189.5700000000002</v>
      </c>
      <c r="BF7" s="36">
        <v>2319.65</v>
      </c>
      <c r="BG7" s="36">
        <v>1261.8599999999999</v>
      </c>
      <c r="BH7" s="36">
        <v>1133.21</v>
      </c>
      <c r="BI7" s="36">
        <v>744.2</v>
      </c>
      <c r="BJ7" s="36">
        <v>1224.75</v>
      </c>
      <c r="BK7" s="36">
        <v>1144.05</v>
      </c>
      <c r="BL7" s="36">
        <v>1117.1099999999999</v>
      </c>
      <c r="BM7" s="36">
        <v>1044.8</v>
      </c>
      <c r="BN7" s="36">
        <v>1081.8</v>
      </c>
      <c r="BO7" s="36">
        <v>1015.77</v>
      </c>
      <c r="BP7" s="36">
        <v>38.729999999999997</v>
      </c>
      <c r="BQ7" s="36">
        <v>39.880000000000003</v>
      </c>
      <c r="BR7" s="36">
        <v>34.42</v>
      </c>
      <c r="BS7" s="36">
        <v>44.34</v>
      </c>
      <c r="BT7" s="36">
        <v>49.65</v>
      </c>
      <c r="BU7" s="36">
        <v>42.13</v>
      </c>
      <c r="BV7" s="36">
        <v>42.48</v>
      </c>
      <c r="BW7" s="36">
        <v>41.04</v>
      </c>
      <c r="BX7" s="36">
        <v>50.82</v>
      </c>
      <c r="BY7" s="36">
        <v>52.19</v>
      </c>
      <c r="BZ7" s="36">
        <v>52.78</v>
      </c>
      <c r="CA7" s="36">
        <v>519.9</v>
      </c>
      <c r="CB7" s="36">
        <v>501.9</v>
      </c>
      <c r="CC7" s="36">
        <v>588.48</v>
      </c>
      <c r="CD7" s="36">
        <v>470</v>
      </c>
      <c r="CE7" s="36">
        <v>421.76</v>
      </c>
      <c r="CF7" s="36">
        <v>348.41</v>
      </c>
      <c r="CG7" s="36">
        <v>343.8</v>
      </c>
      <c r="CH7" s="36">
        <v>357.08</v>
      </c>
      <c r="CI7" s="36">
        <v>300.52</v>
      </c>
      <c r="CJ7" s="36">
        <v>296.14</v>
      </c>
      <c r="CK7" s="36">
        <v>289.81</v>
      </c>
      <c r="CL7" s="36">
        <v>100</v>
      </c>
      <c r="CM7" s="36">
        <v>100</v>
      </c>
      <c r="CN7" s="36">
        <v>100</v>
      </c>
      <c r="CO7" s="36">
        <v>47.08</v>
      </c>
      <c r="CP7" s="36">
        <v>47.51</v>
      </c>
      <c r="CQ7" s="36">
        <v>46.85</v>
      </c>
      <c r="CR7" s="36">
        <v>46.06</v>
      </c>
      <c r="CS7" s="36">
        <v>45.95</v>
      </c>
      <c r="CT7" s="36">
        <v>53.24</v>
      </c>
      <c r="CU7" s="36">
        <v>52.31</v>
      </c>
      <c r="CV7" s="36">
        <v>52.74</v>
      </c>
      <c r="CW7" s="36">
        <v>86.42</v>
      </c>
      <c r="CX7" s="36">
        <v>87.71</v>
      </c>
      <c r="CY7" s="36">
        <v>87.77</v>
      </c>
      <c r="CZ7" s="36">
        <v>78.69</v>
      </c>
      <c r="DA7" s="36">
        <v>79.73</v>
      </c>
      <c r="DB7" s="36">
        <v>73.78</v>
      </c>
      <c r="DC7" s="36">
        <v>72.989999999999995</v>
      </c>
      <c r="DD7" s="36">
        <v>71.97</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0.02</v>
      </c>
      <c r="EM7" s="36">
        <v>0.01</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nogata</cp:lastModifiedBy>
  <dcterms:created xsi:type="dcterms:W3CDTF">2017-02-08T03:15:24Z</dcterms:created>
  <dcterms:modified xsi:type="dcterms:W3CDTF">2017-02-14T23:46:42Z</dcterms:modified>
  <cp:category/>
</cp:coreProperties>
</file>