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都市計画係\【F-1-0】都市計画　諸務\03.屋外広告物\DX\"/>
    </mc:Choice>
  </mc:AlternateContent>
  <bookViews>
    <workbookView xWindow="0" yWindow="0" windowWidth="28800" windowHeight="12240" activeTab="1"/>
  </bookViews>
  <sheets>
    <sheet name="数量計算書" sheetId="1" r:id="rId1"/>
    <sheet name="記入例" sheetId="2" r:id="rId2"/>
  </sheets>
  <definedNames>
    <definedName name="_xlnm.Print_Area" localSheetId="1">記入例!$B$1:$R$37</definedName>
    <definedName name="_xlnm.Print_Area" localSheetId="0">数量計算書!$C$2:$Q$96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2" l="1"/>
  <c r="O35" i="2"/>
  <c r="P34" i="2"/>
  <c r="O34" i="2"/>
  <c r="P33" i="2"/>
  <c r="O33" i="2"/>
  <c r="P32" i="2"/>
  <c r="O32" i="2"/>
  <c r="P31" i="2"/>
  <c r="O31" i="2"/>
  <c r="P45" i="2"/>
  <c r="O45" i="2"/>
  <c r="P44" i="2"/>
  <c r="O44" i="2"/>
  <c r="P43" i="2"/>
  <c r="O43" i="2"/>
  <c r="P42" i="2"/>
  <c r="O42" i="2"/>
  <c r="P41" i="2"/>
  <c r="O41" i="2"/>
  <c r="P25" i="2"/>
  <c r="O25" i="2"/>
  <c r="P24" i="2"/>
  <c r="O24" i="2"/>
  <c r="P23" i="2"/>
  <c r="O23" i="2"/>
  <c r="P95" i="1"/>
  <c r="O95" i="1"/>
  <c r="P94" i="1"/>
  <c r="O94" i="1"/>
  <c r="P93" i="1"/>
  <c r="O93" i="1"/>
  <c r="P92" i="1"/>
  <c r="O92" i="1"/>
  <c r="P91" i="1"/>
  <c r="O91" i="1"/>
  <c r="P85" i="1"/>
  <c r="O85" i="1"/>
  <c r="P84" i="1"/>
  <c r="O84" i="1"/>
  <c r="P83" i="1"/>
  <c r="O83" i="1"/>
  <c r="P82" i="1"/>
  <c r="O82" i="1"/>
  <c r="P81" i="1"/>
  <c r="O81" i="1"/>
  <c r="P75" i="1"/>
  <c r="O75" i="1"/>
  <c r="P74" i="1"/>
  <c r="O74" i="1"/>
  <c r="P73" i="1"/>
  <c r="O73" i="1"/>
  <c r="P72" i="1"/>
  <c r="O72" i="1"/>
  <c r="P71" i="1"/>
  <c r="O71" i="1"/>
  <c r="P65" i="1"/>
  <c r="O65" i="1"/>
  <c r="P64" i="1"/>
  <c r="O64" i="1"/>
  <c r="P63" i="1"/>
  <c r="O63" i="1"/>
  <c r="P62" i="1"/>
  <c r="O62" i="1"/>
  <c r="P61" i="1"/>
  <c r="O61" i="1"/>
  <c r="P55" i="1"/>
  <c r="O55" i="1"/>
  <c r="P54" i="1"/>
  <c r="O54" i="1"/>
  <c r="P53" i="1"/>
  <c r="O53" i="1"/>
  <c r="P52" i="1"/>
  <c r="O52" i="1"/>
  <c r="P51" i="1"/>
  <c r="O51" i="1"/>
  <c r="P45" i="1"/>
  <c r="O45" i="1"/>
  <c r="P44" i="1"/>
  <c r="O44" i="1"/>
  <c r="P43" i="1"/>
  <c r="O43" i="1"/>
  <c r="P42" i="1"/>
  <c r="O42" i="1"/>
  <c r="P41" i="1"/>
  <c r="O41" i="1"/>
  <c r="P35" i="1"/>
  <c r="O35" i="1"/>
  <c r="P34" i="1"/>
  <c r="O34" i="1"/>
  <c r="P33" i="1"/>
  <c r="O33" i="1"/>
  <c r="P32" i="1"/>
  <c r="O32" i="1"/>
  <c r="P25" i="1"/>
  <c r="O25" i="1"/>
  <c r="P24" i="1"/>
  <c r="O24" i="1"/>
  <c r="P23" i="1"/>
  <c r="O23" i="1"/>
  <c r="P22" i="1"/>
  <c r="O22" i="1"/>
  <c r="P22" i="2"/>
  <c r="O22" i="2"/>
  <c r="Q96" i="2" l="1"/>
  <c r="F91" i="2" s="1"/>
  <c r="I95" i="2"/>
  <c r="I94" i="2"/>
  <c r="I93" i="2"/>
  <c r="I92" i="2"/>
  <c r="P91" i="2"/>
  <c r="P96" i="2" s="1"/>
  <c r="E91" i="2" s="1"/>
  <c r="G91" i="2" s="1"/>
  <c r="O91" i="2"/>
  <c r="I91" i="2"/>
  <c r="Q86" i="2"/>
  <c r="F81" i="2" s="1"/>
  <c r="P86" i="2"/>
  <c r="E81" i="2" s="1"/>
  <c r="I85" i="2"/>
  <c r="I84" i="2"/>
  <c r="I83" i="2"/>
  <c r="I82" i="2"/>
  <c r="P81" i="2"/>
  <c r="O81" i="2"/>
  <c r="I81" i="2"/>
  <c r="Q76" i="2"/>
  <c r="F71" i="2" s="1"/>
  <c r="I75" i="2"/>
  <c r="I74" i="2"/>
  <c r="I73" i="2"/>
  <c r="I72" i="2"/>
  <c r="P71" i="2"/>
  <c r="P76" i="2" s="1"/>
  <c r="E71" i="2" s="1"/>
  <c r="O71" i="2"/>
  <c r="I71" i="2"/>
  <c r="Q66" i="2"/>
  <c r="F61" i="2" s="1"/>
  <c r="P66" i="2"/>
  <c r="E61" i="2" s="1"/>
  <c r="I65" i="2"/>
  <c r="I64" i="2"/>
  <c r="I63" i="2"/>
  <c r="I62" i="2"/>
  <c r="P61" i="2"/>
  <c r="O61" i="2"/>
  <c r="I61" i="2"/>
  <c r="Q56" i="2"/>
  <c r="F51" i="2" s="1"/>
  <c r="I55" i="2"/>
  <c r="I54" i="2"/>
  <c r="I53" i="2"/>
  <c r="I52" i="2"/>
  <c r="P51" i="2"/>
  <c r="P56" i="2" s="1"/>
  <c r="E51" i="2" s="1"/>
  <c r="G51" i="2" s="1"/>
  <c r="O51" i="2"/>
  <c r="I51" i="2"/>
  <c r="Q46" i="2"/>
  <c r="F41" i="2" s="1"/>
  <c r="P46" i="2"/>
  <c r="E41" i="2" s="1"/>
  <c r="I45" i="2"/>
  <c r="I44" i="2"/>
  <c r="I43" i="2"/>
  <c r="I42" i="2"/>
  <c r="I41" i="2"/>
  <c r="Q36" i="2"/>
  <c r="F31" i="2" s="1"/>
  <c r="I35" i="2"/>
  <c r="I34" i="2"/>
  <c r="I33" i="2"/>
  <c r="I32" i="2"/>
  <c r="P36" i="2"/>
  <c r="E31" i="2" s="1"/>
  <c r="G31" i="2" s="1"/>
  <c r="I31" i="2"/>
  <c r="Q26" i="2"/>
  <c r="F21" i="2" s="1"/>
  <c r="I25" i="2"/>
  <c r="I24" i="2"/>
  <c r="I23" i="2"/>
  <c r="I22" i="2"/>
  <c r="P21" i="2"/>
  <c r="P26" i="2" s="1"/>
  <c r="E21" i="2" s="1"/>
  <c r="O21" i="2"/>
  <c r="I21" i="2"/>
  <c r="G71" i="2" l="1"/>
  <c r="E14" i="2" a="1"/>
  <c r="E14" i="2" s="1"/>
  <c r="E12" i="2" a="1"/>
  <c r="E12" i="2" s="1"/>
  <c r="E10" i="2" a="1"/>
  <c r="E10" i="2" s="1"/>
  <c r="E8" i="2" a="1"/>
  <c r="E8" i="2" s="1"/>
  <c r="E6" i="2" a="1"/>
  <c r="E6" i="2" s="1"/>
  <c r="E15" i="2" a="1"/>
  <c r="E15" i="2" s="1"/>
  <c r="E13" i="2" a="1"/>
  <c r="E13" i="2" s="1"/>
  <c r="E11" i="2" a="1"/>
  <c r="E11" i="2" s="1"/>
  <c r="E9" i="2" a="1"/>
  <c r="E9" i="2" s="1"/>
  <c r="E7" i="2" a="1"/>
  <c r="E7" i="2" s="1"/>
  <c r="D15" i="2" a="1"/>
  <c r="D15" i="2" s="1"/>
  <c r="D12" i="2" a="1"/>
  <c r="D12" i="2" s="1"/>
  <c r="D10" i="2" a="1"/>
  <c r="D10" i="2" s="1"/>
  <c r="D8" i="2" a="1"/>
  <c r="D8" i="2" s="1"/>
  <c r="D6" i="2" a="1"/>
  <c r="D6" i="2" s="1"/>
  <c r="D14" i="2" a="1"/>
  <c r="D14" i="2" s="1"/>
  <c r="D13" i="2" a="1"/>
  <c r="D13" i="2" s="1"/>
  <c r="D11" i="2" a="1"/>
  <c r="D11" i="2" s="1"/>
  <c r="D9" i="2" a="1"/>
  <c r="D9" i="2" s="1"/>
  <c r="D7" i="2" a="1"/>
  <c r="D7" i="2" s="1"/>
  <c r="G21" i="2"/>
  <c r="G41" i="2"/>
  <c r="F6" i="2" a="1"/>
  <c r="F6" i="2" s="1"/>
  <c r="F7" i="2" a="1"/>
  <c r="F7" i="2" s="1"/>
  <c r="F14" i="2" a="1"/>
  <c r="F14" i="2" s="1"/>
  <c r="F13" i="2" a="1"/>
  <c r="F13" i="2" s="1"/>
  <c r="F11" i="2" a="1"/>
  <c r="F11" i="2" s="1"/>
  <c r="F9" i="2" a="1"/>
  <c r="F9" i="2" s="1"/>
  <c r="F15" i="2" a="1"/>
  <c r="F15" i="2" s="1"/>
  <c r="F12" i="2" a="1"/>
  <c r="F12" i="2" s="1"/>
  <c r="F10" i="2" a="1"/>
  <c r="F10" i="2" s="1"/>
  <c r="F8" i="2" a="1"/>
  <c r="F8" i="2" s="1"/>
  <c r="G61" i="2"/>
  <c r="G81" i="2"/>
  <c r="I95" i="1"/>
  <c r="I94" i="1"/>
  <c r="I93" i="1"/>
  <c r="I92" i="1"/>
  <c r="I91" i="1"/>
  <c r="I85" i="1"/>
  <c r="I84" i="1"/>
  <c r="I83" i="1"/>
  <c r="I82" i="1"/>
  <c r="I81" i="1"/>
  <c r="I75" i="1"/>
  <c r="I74" i="1"/>
  <c r="I73" i="1"/>
  <c r="I72" i="1"/>
  <c r="I71" i="1"/>
  <c r="I65" i="1"/>
  <c r="I64" i="1"/>
  <c r="I63" i="1"/>
  <c r="I62" i="1"/>
  <c r="I61" i="1"/>
  <c r="I55" i="1"/>
  <c r="I54" i="1"/>
  <c r="I53" i="1"/>
  <c r="I52" i="1"/>
  <c r="I51" i="1"/>
  <c r="I45" i="1"/>
  <c r="I44" i="1"/>
  <c r="I43" i="1"/>
  <c r="I42" i="1"/>
  <c r="I41" i="1"/>
  <c r="I32" i="1"/>
  <c r="I33" i="1" s="1"/>
  <c r="I34" i="1" s="1"/>
  <c r="I35" i="1" s="1"/>
  <c r="I21" i="1"/>
  <c r="I22" i="1" s="1"/>
  <c r="I23" i="1" s="1"/>
  <c r="I24" i="1" s="1"/>
  <c r="D16" i="2" l="1"/>
  <c r="F16" i="2"/>
  <c r="G6" i="2" a="1"/>
  <c r="G6" i="2" s="1"/>
  <c r="G7" i="2" a="1"/>
  <c r="G7" i="2" s="1"/>
  <c r="G9" i="2" a="1"/>
  <c r="G9" i="2" s="1"/>
  <c r="G8" i="2" a="1"/>
  <c r="G8" i="2" s="1"/>
  <c r="G15" i="2" a="1"/>
  <c r="G15" i="2" s="1"/>
  <c r="G14" i="2" a="1"/>
  <c r="G14" i="2" s="1"/>
  <c r="G13" i="2" a="1"/>
  <c r="G13" i="2" s="1"/>
  <c r="G12" i="2" a="1"/>
  <c r="G12" i="2" s="1"/>
  <c r="G11" i="2" a="1"/>
  <c r="G11" i="2" s="1"/>
  <c r="G10" i="2" a="1"/>
  <c r="G10" i="2" s="1"/>
  <c r="E16" i="2"/>
  <c r="I31" i="1"/>
  <c r="I25" i="1"/>
  <c r="Q96" i="1"/>
  <c r="F91" i="1" s="1"/>
  <c r="P96" i="1"/>
  <c r="E91" i="1" s="1"/>
  <c r="Q86" i="1"/>
  <c r="F81" i="1" s="1"/>
  <c r="P86" i="1"/>
  <c r="E81" i="1" s="1"/>
  <c r="Q76" i="1"/>
  <c r="F71" i="1" s="1"/>
  <c r="P76" i="1"/>
  <c r="E71" i="1" s="1"/>
  <c r="Q66" i="1"/>
  <c r="F61" i="1" s="1"/>
  <c r="P66" i="1"/>
  <c r="E61" i="1" s="1"/>
  <c r="Q56" i="1"/>
  <c r="F51" i="1" s="1"/>
  <c r="P56" i="1"/>
  <c r="E51" i="1" s="1"/>
  <c r="G51" i="1" s="1"/>
  <c r="Q46" i="1"/>
  <c r="F41" i="1" s="1"/>
  <c r="P46" i="1"/>
  <c r="E41" i="1" s="1"/>
  <c r="Q36" i="1"/>
  <c r="F31" i="1" s="1"/>
  <c r="P31" i="1"/>
  <c r="P36" i="1" s="1"/>
  <c r="E31" i="1" s="1"/>
  <c r="O31" i="1"/>
  <c r="Q26" i="1"/>
  <c r="F21" i="1" s="1"/>
  <c r="P21" i="1"/>
  <c r="P26" i="1" s="1"/>
  <c r="E21" i="1" s="1"/>
  <c r="O21" i="1"/>
  <c r="G16" i="2" l="1"/>
  <c r="G31" i="1"/>
  <c r="G91" i="1"/>
  <c r="G71" i="1"/>
  <c r="G61" i="1"/>
  <c r="G81" i="1"/>
  <c r="F7" i="1" a="1"/>
  <c r="F7" i="1" s="1"/>
  <c r="F12" i="1" a="1"/>
  <c r="F12" i="1" s="1"/>
  <c r="F8" i="1" a="1"/>
  <c r="F8" i="1" s="1"/>
  <c r="F9" i="1" a="1"/>
  <c r="F9" i="1" s="1"/>
  <c r="F11" i="1" a="1"/>
  <c r="F11" i="1" s="1"/>
  <c r="F10" i="1" a="1"/>
  <c r="F10" i="1" s="1"/>
  <c r="F15" i="1" a="1"/>
  <c r="F15" i="1" s="1"/>
  <c r="F14" i="1" a="1"/>
  <c r="F14" i="1" s="1"/>
  <c r="F13" i="1" a="1"/>
  <c r="F13" i="1" s="1"/>
  <c r="F6" i="1" a="1"/>
  <c r="F6" i="1" s="1"/>
  <c r="E15" i="1" a="1"/>
  <c r="E15" i="1" s="1"/>
  <c r="E13" i="1" a="1"/>
  <c r="E13" i="1" s="1"/>
  <c r="E10" i="1" a="1"/>
  <c r="E10" i="1" s="1"/>
  <c r="E8" i="1" a="1"/>
  <c r="E8" i="1" s="1"/>
  <c r="E6" i="1" a="1"/>
  <c r="E6" i="1" s="1"/>
  <c r="E14" i="1" a="1"/>
  <c r="E14" i="1" s="1"/>
  <c r="E12" i="1" a="1"/>
  <c r="E12" i="1" s="1"/>
  <c r="E11" i="1" a="1"/>
  <c r="E11" i="1" s="1"/>
  <c r="E9" i="1" a="1"/>
  <c r="E9" i="1" s="1"/>
  <c r="E7" i="1" a="1"/>
  <c r="E7" i="1" s="1"/>
  <c r="D14" i="1" a="1"/>
  <c r="D14" i="1" s="1"/>
  <c r="D12" i="1" a="1"/>
  <c r="D12" i="1" s="1"/>
  <c r="D10" i="1" a="1"/>
  <c r="D10" i="1" s="1"/>
  <c r="D8" i="1" a="1"/>
  <c r="D8" i="1" s="1"/>
  <c r="D6" i="1" a="1"/>
  <c r="D6" i="1" s="1"/>
  <c r="D15" i="1" a="1"/>
  <c r="D15" i="1" s="1"/>
  <c r="D13" i="1" a="1"/>
  <c r="D13" i="1" s="1"/>
  <c r="D11" i="1" a="1"/>
  <c r="D11" i="1" s="1"/>
  <c r="D9" i="1" a="1"/>
  <c r="D9" i="1" s="1"/>
  <c r="D7" i="1" a="1"/>
  <c r="D7" i="1" s="1"/>
  <c r="G21" i="1"/>
  <c r="G41" i="1"/>
  <c r="F16" i="1" l="1"/>
  <c r="D16" i="1"/>
  <c r="G14" i="1" a="1"/>
  <c r="G14" i="1" s="1"/>
  <c r="G12" i="1" a="1"/>
  <c r="G12" i="1" s="1"/>
  <c r="G10" i="1" a="1"/>
  <c r="G10" i="1" s="1"/>
  <c r="G9" i="1" a="1"/>
  <c r="G9" i="1" s="1"/>
  <c r="G7" i="1" a="1"/>
  <c r="G7" i="1" s="1"/>
  <c r="G15" i="1" a="1"/>
  <c r="G15" i="1" s="1"/>
  <c r="G13" i="1" a="1"/>
  <c r="G13" i="1" s="1"/>
  <c r="G11" i="1" a="1"/>
  <c r="G11" i="1" s="1"/>
  <c r="G8" i="1" a="1"/>
  <c r="G8" i="1" s="1"/>
  <c r="G6" i="1" a="1"/>
  <c r="G6" i="1" s="1"/>
  <c r="E16" i="1"/>
  <c r="G16" i="1" l="1"/>
</calcChain>
</file>

<file path=xl/sharedStrings.xml><?xml version="1.0" encoding="utf-8"?>
<sst xmlns="http://schemas.openxmlformats.org/spreadsheetml/2006/main" count="307" uniqueCount="45">
  <si>
    <t>集計表</t>
    <rPh sb="0" eb="2">
      <t>シュウケイ</t>
    </rPh>
    <rPh sb="2" eb="3">
      <t>ヒョウ</t>
    </rPh>
    <phoneticPr fontId="2"/>
  </si>
  <si>
    <t>種類</t>
    <rPh sb="0" eb="2">
      <t>シュルイ</t>
    </rPh>
    <phoneticPr fontId="2"/>
  </si>
  <si>
    <t>個数</t>
    <rPh sb="0" eb="2">
      <t>コスウ</t>
    </rPh>
    <phoneticPr fontId="2"/>
  </si>
  <si>
    <t>面積</t>
    <rPh sb="0" eb="2">
      <t>メンセキ</t>
    </rPh>
    <phoneticPr fontId="2"/>
  </si>
  <si>
    <t>照明</t>
    <rPh sb="0" eb="2">
      <t>ショウメイ</t>
    </rPh>
    <phoneticPr fontId="2"/>
  </si>
  <si>
    <t>金額</t>
    <rPh sb="0" eb="2">
      <t>キンガク</t>
    </rPh>
    <phoneticPr fontId="2"/>
  </si>
  <si>
    <t>はり紙</t>
    <rPh sb="2" eb="3">
      <t>カミ</t>
    </rPh>
    <phoneticPr fontId="2"/>
  </si>
  <si>
    <t>はり札</t>
    <rPh sb="2" eb="3">
      <t>フダ</t>
    </rPh>
    <phoneticPr fontId="2"/>
  </si>
  <si>
    <t>広告幕</t>
    <rPh sb="0" eb="2">
      <t>コウコク</t>
    </rPh>
    <rPh sb="2" eb="3">
      <t>マク</t>
    </rPh>
    <phoneticPr fontId="2"/>
  </si>
  <si>
    <t>立看板</t>
    <rPh sb="0" eb="1">
      <t>タテ</t>
    </rPh>
    <rPh sb="1" eb="3">
      <t>カンバン</t>
    </rPh>
    <phoneticPr fontId="2"/>
  </si>
  <si>
    <t>広告板</t>
    <rPh sb="0" eb="2">
      <t>コウコク</t>
    </rPh>
    <rPh sb="2" eb="3">
      <t>イタ</t>
    </rPh>
    <phoneticPr fontId="2"/>
  </si>
  <si>
    <t>広告塔</t>
    <rPh sb="0" eb="3">
      <t>コウコクトウ</t>
    </rPh>
    <phoneticPr fontId="2"/>
  </si>
  <si>
    <t>電柱利用広告</t>
    <rPh sb="0" eb="2">
      <t>デンチュウ</t>
    </rPh>
    <rPh sb="2" eb="4">
      <t>リヨウ</t>
    </rPh>
    <rPh sb="4" eb="6">
      <t>コウコク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</si>
  <si>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</si>
  <si>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</si>
  <si>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名称</t>
    <rPh sb="0" eb="2">
      <t>メイショウ</t>
    </rPh>
    <phoneticPr fontId="2"/>
  </si>
  <si>
    <t>番号</t>
    <rPh sb="0" eb="2">
      <t>バンゴウ</t>
    </rPh>
    <phoneticPr fontId="2"/>
  </si>
  <si>
    <t>形状</t>
    <rPh sb="0" eb="2">
      <t>ケイジョウ</t>
    </rPh>
    <phoneticPr fontId="2"/>
  </si>
  <si>
    <t>寸法</t>
    <rPh sb="0" eb="2">
      <t>スンポウ</t>
    </rPh>
    <phoneticPr fontId="2"/>
  </si>
  <si>
    <t>面数</t>
    <rPh sb="0" eb="1">
      <t>メン</t>
    </rPh>
    <rPh sb="1" eb="2">
      <t>スウ</t>
    </rPh>
    <phoneticPr fontId="2"/>
  </si>
  <si>
    <t>数式</t>
    <rPh sb="0" eb="2">
      <t>スウシキ</t>
    </rPh>
    <phoneticPr fontId="2"/>
  </si>
  <si>
    <t>壁面</t>
    <rPh sb="0" eb="2">
      <t>ヘキメン</t>
    </rPh>
    <phoneticPr fontId="2"/>
  </si>
  <si>
    <t>【屋外広告物　数量計算書】</t>
    <rPh sb="1" eb="3">
      <t>オクガイ</t>
    </rPh>
    <rPh sb="3" eb="6">
      <t>コウコクブツ</t>
    </rPh>
    <rPh sb="7" eb="9">
      <t>スウリョウ</t>
    </rPh>
    <rPh sb="9" eb="12">
      <t>ケイサンショ</t>
    </rPh>
    <phoneticPr fontId="2"/>
  </si>
  <si>
    <t>アドバルーン</t>
    <phoneticPr fontId="2"/>
  </si>
  <si>
    <t>①</t>
    <phoneticPr fontId="2"/>
  </si>
  <si>
    <t>②</t>
    <phoneticPr fontId="2"/>
  </si>
  <si>
    <t>③</t>
    <phoneticPr fontId="2"/>
  </si>
  <si>
    <t>①</t>
    <phoneticPr fontId="2"/>
  </si>
  <si>
    <t>②</t>
    <phoneticPr fontId="2"/>
  </si>
  <si>
    <t>①</t>
    <phoneticPr fontId="2"/>
  </si>
  <si>
    <t>②</t>
    <phoneticPr fontId="2"/>
  </si>
  <si>
    <t>①</t>
    <phoneticPr fontId="2"/>
  </si>
  <si>
    <t>③</t>
    <phoneticPr fontId="2"/>
  </si>
  <si>
    <t>①</t>
    <phoneticPr fontId="2"/>
  </si>
  <si>
    <t>③</t>
    <phoneticPr fontId="2"/>
  </si>
  <si>
    <t>③</t>
    <phoneticPr fontId="2"/>
  </si>
  <si>
    <t>②</t>
    <phoneticPr fontId="2"/>
  </si>
  <si>
    <t>↓</t>
    <phoneticPr fontId="2"/>
  </si>
  <si>
    <t>下記の番号と配置図及び広告詳細図の番号を一致させること。
※番号は、形状を入力すると自動で入力されます。</t>
    <rPh sb="0" eb="2">
      <t>カキ</t>
    </rPh>
    <rPh sb="3" eb="5">
      <t>バンゴウ</t>
    </rPh>
    <rPh sb="6" eb="9">
      <t>ハイチズ</t>
    </rPh>
    <rPh sb="9" eb="10">
      <t>オヨ</t>
    </rPh>
    <rPh sb="11" eb="13">
      <t>コウコク</t>
    </rPh>
    <rPh sb="13" eb="16">
      <t>ショウサイズ</t>
    </rPh>
    <rPh sb="17" eb="19">
      <t>バンゴウ</t>
    </rPh>
    <rPh sb="20" eb="22">
      <t>イッチ</t>
    </rPh>
    <rPh sb="30" eb="32">
      <t>バンゴウ</t>
    </rPh>
    <rPh sb="34" eb="36">
      <t>ケイジョウ</t>
    </rPh>
    <rPh sb="37" eb="39">
      <t>ニュウリョク</t>
    </rPh>
    <rPh sb="42" eb="44">
      <t>ジドウ</t>
    </rPh>
    <rPh sb="45" eb="47">
      <t>ニュウリョク</t>
    </rPh>
    <phoneticPr fontId="2"/>
  </si>
  <si>
    <t>社名（北面）</t>
    <rPh sb="0" eb="2">
      <t>シャメイ</t>
    </rPh>
    <rPh sb="3" eb="5">
      <t>キタメン</t>
    </rPh>
    <phoneticPr fontId="2"/>
  </si>
  <si>
    <t>長方形</t>
  </si>
  <si>
    <t>台形</t>
  </si>
  <si>
    <t>社名（広告塔）</t>
    <rPh sb="0" eb="2">
      <t>シャメイ</t>
    </rPh>
    <rPh sb="3" eb="6">
      <t>コウコクトウ</t>
    </rPh>
    <phoneticPr fontId="2"/>
  </si>
  <si>
    <r>
      <t>※申請フォームには、</t>
    </r>
    <r>
      <rPr>
        <b/>
        <u/>
        <sz val="16"/>
        <rFont val="ＭＳ Ｐゴシック"/>
        <family val="3"/>
        <charset val="128"/>
      </rPr>
      <t xml:space="preserve">Ｅｘｃｅｌ </t>
    </r>
    <r>
      <rPr>
        <b/>
        <u/>
        <sz val="14"/>
        <rFont val="ＭＳ Ｐゴシック"/>
        <family val="3"/>
        <charset val="128"/>
      </rPr>
      <t>形式のまま</t>
    </r>
    <r>
      <rPr>
        <sz val="11"/>
        <rFont val="ＭＳ Ｐゴシック"/>
        <family val="3"/>
        <charset val="128"/>
      </rPr>
      <t>添付してください。</t>
    </r>
    <rPh sb="1" eb="3">
      <t>シンセイ</t>
    </rPh>
    <rPh sb="16" eb="18">
      <t>ケイシキ</t>
    </rPh>
    <rPh sb="21" eb="23">
      <t>テンプ</t>
    </rPh>
    <phoneticPr fontId="2"/>
  </si>
  <si>
    <t xml:space="preserve"> 記入欄</t>
    <rPh sb="1" eb="4">
      <t>キニュウラン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</si>
</sst>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&quot;No.&quot;0"/>
    <numFmt numFmtId="178" formatCode="#,##0_);[Red]\(#,##0\)"/>
    <numFmt numFmtId="179" formatCode="0.00_ &quot;㎡&quot;"/>
    <numFmt numFmtId="180" formatCode="0.000_);[Red]\(0.000\)"/>
    <numFmt numFmtId="181" formatCode="0_ "/>
    <numFmt numFmtId="182" formatCode="0.0000_ "/>
  </numFmts>
  <fonts count="7" x14ac:knownFonts="1">
    <font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 shrinkToFit="1"/>
    </xf>
    <xf numFmtId="181" fontId="0" fillId="0" borderId="30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181" fontId="0" fillId="0" borderId="13" xfId="0" applyNumberFormat="1" applyFont="1" applyFill="1" applyBorder="1" applyAlignment="1">
      <alignment horizontal="right" vertical="center" shrinkToFit="1"/>
    </xf>
    <xf numFmtId="0" fontId="0" fillId="0" borderId="13" xfId="0" applyFont="1" applyFill="1" applyBorder="1" applyAlignment="1">
      <alignment horizontal="right" vertical="center" shrinkToFit="1"/>
    </xf>
    <xf numFmtId="0" fontId="0" fillId="0" borderId="17" xfId="0" applyFont="1" applyFill="1" applyBorder="1" applyAlignment="1">
      <alignment horizontal="right" vertical="center" shrinkToFit="1"/>
    </xf>
    <xf numFmtId="0" fontId="0" fillId="0" borderId="39" xfId="0" applyFont="1" applyFill="1" applyBorder="1" applyAlignment="1">
      <alignment horizontal="right" vertical="center" shrinkToFit="1"/>
    </xf>
    <xf numFmtId="176" fontId="1" fillId="0" borderId="0" xfId="0" applyNumberFormat="1" applyFont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177" fontId="3" fillId="0" borderId="0" xfId="0" applyNumberFormat="1" applyFont="1" applyAlignment="1">
      <alignment horizontal="left" vertical="center" shrinkToFit="1"/>
    </xf>
    <xf numFmtId="0" fontId="0" fillId="0" borderId="0" xfId="0" applyFont="1" applyBorder="1" applyAlignment="1">
      <alignment vertical="center" shrinkToFit="1"/>
    </xf>
    <xf numFmtId="178" fontId="0" fillId="0" borderId="0" xfId="0" applyNumberFormat="1" applyFont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176" fontId="0" fillId="0" borderId="0" xfId="0" applyNumberFormat="1" applyFont="1" applyAlignment="1">
      <alignment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176" fontId="0" fillId="0" borderId="0" xfId="0" applyNumberFormat="1" applyFont="1" applyAlignment="1">
      <alignment horizontal="center" vertical="center" shrinkToFit="1"/>
    </xf>
    <xf numFmtId="0" fontId="0" fillId="0" borderId="3" xfId="0" applyFont="1" applyFill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178" fontId="4" fillId="0" borderId="11" xfId="0" applyNumberFormat="1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179" fontId="4" fillId="0" borderId="11" xfId="0" applyNumberFormat="1" applyFont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180" fontId="0" fillId="0" borderId="28" xfId="0" applyNumberFormat="1" applyFont="1" applyFill="1" applyBorder="1" applyAlignment="1">
      <alignment horizontal="center" vertical="center" shrinkToFit="1"/>
    </xf>
    <xf numFmtId="180" fontId="0" fillId="0" borderId="11" xfId="0" applyNumberFormat="1" applyFont="1" applyFill="1" applyBorder="1" applyAlignment="1">
      <alignment horizontal="center" vertical="center" shrinkToFit="1"/>
    </xf>
    <xf numFmtId="180" fontId="0" fillId="0" borderId="10" xfId="0" applyNumberFormat="1" applyFont="1" applyFill="1" applyBorder="1" applyAlignment="1">
      <alignment horizontal="center" vertical="center" shrinkToFit="1"/>
    </xf>
    <xf numFmtId="176" fontId="0" fillId="0" borderId="29" xfId="0" applyNumberFormat="1" applyFont="1" applyFill="1" applyBorder="1" applyAlignment="1">
      <alignment horizontal="center" vertical="center" shrinkToFit="1"/>
    </xf>
    <xf numFmtId="182" fontId="0" fillId="0" borderId="31" xfId="0" applyNumberFormat="1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180" fontId="0" fillId="0" borderId="33" xfId="0" applyNumberFormat="1" applyFont="1" applyFill="1" applyBorder="1" applyAlignment="1">
      <alignment horizontal="center" vertical="center" shrinkToFit="1"/>
    </xf>
    <xf numFmtId="180" fontId="0" fillId="0" borderId="7" xfId="0" applyNumberFormat="1" applyFont="1" applyFill="1" applyBorder="1" applyAlignment="1">
      <alignment horizontal="center" vertical="center" shrinkToFit="1"/>
    </xf>
    <xf numFmtId="180" fontId="0" fillId="0" borderId="6" xfId="0" applyNumberFormat="1" applyFont="1" applyFill="1" applyBorder="1" applyAlignment="1">
      <alignment horizontal="center" vertical="center" shrinkToFit="1"/>
    </xf>
    <xf numFmtId="176" fontId="0" fillId="0" borderId="34" xfId="0" applyNumberFormat="1" applyFont="1" applyFill="1" applyBorder="1" applyAlignment="1">
      <alignment horizontal="center" vertical="center" shrinkToFit="1"/>
    </xf>
    <xf numFmtId="182" fontId="0" fillId="0" borderId="15" xfId="0" applyNumberFormat="1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0" fontId="0" fillId="0" borderId="18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 shrinkToFit="1"/>
    </xf>
    <xf numFmtId="182" fontId="0" fillId="0" borderId="38" xfId="0" applyNumberFormat="1" applyFont="1" applyFill="1" applyBorder="1" applyAlignment="1">
      <alignment vertical="center" shrinkToFit="1"/>
    </xf>
    <xf numFmtId="0" fontId="0" fillId="0" borderId="40" xfId="0" applyFont="1" applyFill="1" applyBorder="1" applyAlignment="1">
      <alignment horizontal="center" vertical="center" shrinkToFit="1"/>
    </xf>
    <xf numFmtId="178" fontId="0" fillId="0" borderId="0" xfId="0" applyNumberFormat="1" applyFont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178" fontId="0" fillId="2" borderId="2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178" fontId="0" fillId="2" borderId="2" xfId="0" applyNumberFormat="1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178" fontId="0" fillId="2" borderId="2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shrinkToFit="1"/>
    </xf>
    <xf numFmtId="176" fontId="0" fillId="2" borderId="16" xfId="0" applyNumberFormat="1" applyFont="1" applyFill="1" applyBorder="1" applyAlignment="1">
      <alignment horizontal="center" vertical="center" shrinkToFit="1"/>
    </xf>
    <xf numFmtId="176" fontId="0" fillId="2" borderId="24" xfId="0" applyNumberFormat="1" applyFont="1" applyFill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18" xfId="0" applyFont="1" applyFill="1" applyBorder="1" applyAlignment="1">
      <alignment horizontal="center" vertical="center" shrinkToFit="1"/>
    </xf>
    <xf numFmtId="0" fontId="0" fillId="2" borderId="26" xfId="0" applyFont="1" applyFill="1" applyBorder="1" applyAlignment="1">
      <alignment horizontal="center" vertical="center" shrinkToFit="1"/>
    </xf>
    <xf numFmtId="178" fontId="0" fillId="2" borderId="2" xfId="0" applyNumberFormat="1" applyFont="1" applyFill="1" applyBorder="1" applyAlignment="1">
      <alignment horizontal="center" vertical="center" shrinkToFit="1"/>
    </xf>
    <xf numFmtId="178" fontId="0" fillId="2" borderId="20" xfId="0" applyNumberFormat="1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0" fillId="2" borderId="27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 wrapText="1" shrinkToFit="1"/>
    </xf>
    <xf numFmtId="0" fontId="0" fillId="0" borderId="41" xfId="0" applyFont="1" applyBorder="1" applyAlignment="1">
      <alignment horizontal="left" vertical="center" wrapText="1" shrinkToFit="1"/>
    </xf>
    <xf numFmtId="0" fontId="0" fillId="0" borderId="0" xfId="0" applyFont="1" applyAlignment="1">
      <alignment horizontal="center" vertical="center" shrinkToFit="1"/>
    </xf>
    <xf numFmtId="0" fontId="0" fillId="2" borderId="4" xfId="0" applyFont="1" applyFill="1" applyBorder="1" applyAlignment="1">
      <alignment horizontal="left" vertical="center" shrinkToFit="1"/>
    </xf>
    <xf numFmtId="0" fontId="0" fillId="2" borderId="5" xfId="0" applyFont="1" applyFill="1" applyBorder="1" applyAlignment="1">
      <alignment horizontal="center" vertical="center" shrinkToFit="1"/>
    </xf>
    <xf numFmtId="178" fontId="0" fillId="2" borderId="5" xfId="0" applyNumberFormat="1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left" vertical="center" shrinkToFit="1"/>
    </xf>
    <xf numFmtId="178" fontId="0" fillId="2" borderId="7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2" borderId="8" xfId="0" applyFont="1" applyFill="1" applyBorder="1" applyAlignment="1">
      <alignment horizontal="left" vertical="center" shrinkToFit="1"/>
    </xf>
    <xf numFmtId="178" fontId="0" fillId="2" borderId="9" xfId="0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center" vertical="center" shrinkToFit="1"/>
    </xf>
    <xf numFmtId="178" fontId="4" fillId="2" borderId="11" xfId="0" applyNumberFormat="1" applyFont="1" applyFill="1" applyBorder="1" applyAlignment="1">
      <alignment horizontal="center" vertical="center" shrinkToFit="1"/>
    </xf>
    <xf numFmtId="179" fontId="4" fillId="2" borderId="11" xfId="0" applyNumberFormat="1" applyFont="1" applyFill="1" applyBorder="1" applyAlignment="1">
      <alignment horizontal="center" vertical="center" shrinkToFit="1"/>
    </xf>
    <xf numFmtId="181" fontId="0" fillId="2" borderId="30" xfId="0" applyNumberFormat="1" applyFont="1" applyFill="1" applyBorder="1" applyAlignment="1">
      <alignment horizontal="right" vertical="center" shrinkToFit="1"/>
    </xf>
    <xf numFmtId="182" fontId="0" fillId="2" borderId="31" xfId="0" applyNumberFormat="1" applyFont="1" applyFill="1" applyBorder="1" applyAlignment="1">
      <alignment horizontal="center" vertical="center" shrinkToFit="1"/>
    </xf>
    <xf numFmtId="0" fontId="0" fillId="2" borderId="39" xfId="0" applyFont="1" applyFill="1" applyBorder="1" applyAlignment="1">
      <alignment horizontal="right" vertical="center" shrinkToFit="1"/>
    </xf>
    <xf numFmtId="182" fontId="0" fillId="2" borderId="38" xfId="0" applyNumberFormat="1" applyFont="1" applyFill="1" applyBorder="1" applyAlignment="1">
      <alignment vertical="center" shrinkToFit="1"/>
    </xf>
    <xf numFmtId="0" fontId="0" fillId="2" borderId="0" xfId="0" applyFont="1" applyFill="1" applyAlignment="1">
      <alignment vertical="center" shrinkToFit="1"/>
    </xf>
    <xf numFmtId="0" fontId="0" fillId="3" borderId="11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horizontal="center" vertical="center" shrinkToFit="1"/>
    </xf>
    <xf numFmtId="180" fontId="0" fillId="3" borderId="28" xfId="0" applyNumberFormat="1" applyFont="1" applyFill="1" applyBorder="1" applyAlignment="1">
      <alignment horizontal="center" vertical="center" shrinkToFit="1"/>
    </xf>
    <xf numFmtId="180" fontId="0" fillId="3" borderId="11" xfId="0" applyNumberFormat="1" applyFont="1" applyFill="1" applyBorder="1" applyAlignment="1">
      <alignment horizontal="center" vertical="center" shrinkToFit="1"/>
    </xf>
    <xf numFmtId="180" fontId="0" fillId="3" borderId="10" xfId="0" applyNumberFormat="1" applyFont="1" applyFill="1" applyBorder="1" applyAlignment="1">
      <alignment horizontal="center" vertical="center" shrinkToFit="1"/>
    </xf>
    <xf numFmtId="176" fontId="0" fillId="3" borderId="29" xfId="0" applyNumberFormat="1" applyFont="1" applyFill="1" applyBorder="1" applyAlignment="1">
      <alignment horizontal="center" vertical="center" shrinkToFit="1"/>
    </xf>
    <xf numFmtId="180" fontId="0" fillId="3" borderId="33" xfId="0" applyNumberFormat="1" applyFont="1" applyFill="1" applyBorder="1" applyAlignment="1">
      <alignment horizontal="center" vertical="center" shrinkToFit="1"/>
    </xf>
    <xf numFmtId="180" fontId="0" fillId="3" borderId="7" xfId="0" applyNumberFormat="1" applyFont="1" applyFill="1" applyBorder="1" applyAlignment="1">
      <alignment horizontal="center" vertical="center" shrinkToFit="1"/>
    </xf>
    <xf numFmtId="180" fontId="0" fillId="3" borderId="6" xfId="0" applyNumberFormat="1" applyFont="1" applyFill="1" applyBorder="1" applyAlignment="1">
      <alignment horizontal="center" vertical="center" shrinkToFit="1"/>
    </xf>
    <xf numFmtId="176" fontId="0" fillId="3" borderId="34" xfId="0" applyNumberFormat="1" applyFont="1" applyFill="1" applyBorder="1" applyAlignment="1">
      <alignment horizontal="center" vertical="center" shrinkToFit="1"/>
    </xf>
    <xf numFmtId="0" fontId="0" fillId="3" borderId="33" xfId="0" applyFont="1" applyFill="1" applyBorder="1" applyAlignment="1">
      <alignment vertical="center" shrinkToFit="1"/>
    </xf>
    <xf numFmtId="0" fontId="0" fillId="3" borderId="7" xfId="0" applyFont="1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176" fontId="0" fillId="3" borderId="34" xfId="0" applyNumberFormat="1" applyFont="1" applyFill="1" applyBorder="1" applyAlignment="1">
      <alignment vertical="center" shrinkToFit="1"/>
    </xf>
    <xf numFmtId="0" fontId="0" fillId="3" borderId="22" xfId="0" applyFont="1" applyFill="1" applyBorder="1" applyAlignment="1">
      <alignment vertical="center" shrinkToFit="1"/>
    </xf>
    <xf numFmtId="0" fontId="0" fillId="3" borderId="9" xfId="0" applyFont="1" applyFill="1" applyBorder="1" applyAlignment="1">
      <alignment vertical="center" shrinkToFit="1"/>
    </xf>
    <xf numFmtId="0" fontId="0" fillId="3" borderId="8" xfId="0" applyFont="1" applyFill="1" applyBorder="1" applyAlignment="1">
      <alignment vertical="center" shrinkToFit="1"/>
    </xf>
    <xf numFmtId="176" fontId="0" fillId="3" borderId="16" xfId="0" applyNumberFormat="1" applyFont="1" applyFill="1" applyBorder="1" applyAlignment="1">
      <alignment vertical="center" shrinkToFit="1"/>
    </xf>
    <xf numFmtId="0" fontId="0" fillId="3" borderId="32" xfId="0" applyFont="1" applyFill="1" applyBorder="1" applyAlignment="1">
      <alignment horizontal="center" vertical="center" shrinkToFit="1"/>
    </xf>
    <xf numFmtId="0" fontId="0" fillId="3" borderId="35" xfId="0" applyFont="1" applyFill="1" applyBorder="1" applyAlignment="1">
      <alignment horizontal="center" vertical="center" shrinkToFit="1"/>
    </xf>
    <xf numFmtId="0" fontId="0" fillId="3" borderId="35" xfId="0" applyFont="1" applyFill="1" applyBorder="1" applyAlignment="1">
      <alignment vertical="center" shrinkToFit="1"/>
    </xf>
    <xf numFmtId="0" fontId="0" fillId="3" borderId="36" xfId="0" applyFont="1" applyFill="1" applyBorder="1" applyAlignment="1">
      <alignment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104775</xdr:rowOff>
    </xdr:from>
    <xdr:to>
      <xdr:col>8</xdr:col>
      <xdr:colOff>76200</xdr:colOff>
      <xdr:row>16</xdr:row>
      <xdr:rowOff>381000</xdr:rowOff>
    </xdr:to>
    <xdr:sp macro="" textlink="">
      <xdr:nvSpPr>
        <xdr:cNvPr id="2" name="正方形/長方形 1"/>
        <xdr:cNvSpPr/>
      </xdr:nvSpPr>
      <xdr:spPr>
        <a:xfrm>
          <a:off x="1066800" y="495300"/>
          <a:ext cx="4171950" cy="2724150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17</xdr:row>
      <xdr:rowOff>133350</xdr:rowOff>
    </xdr:from>
    <xdr:to>
      <xdr:col>15</xdr:col>
      <xdr:colOff>600076</xdr:colOff>
      <xdr:row>36</xdr:row>
      <xdr:rowOff>104775</xdr:rowOff>
    </xdr:to>
    <xdr:sp macro="" textlink="">
      <xdr:nvSpPr>
        <xdr:cNvPr id="4" name="正方形/長方形 3"/>
        <xdr:cNvSpPr/>
      </xdr:nvSpPr>
      <xdr:spPr>
        <a:xfrm>
          <a:off x="7858125" y="3400425"/>
          <a:ext cx="1666876" cy="3324225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552450</xdr:colOff>
      <xdr:row>34</xdr:row>
      <xdr:rowOff>95251</xdr:rowOff>
    </xdr:from>
    <xdr:to>
      <xdr:col>5</xdr:col>
      <xdr:colOff>28576</xdr:colOff>
      <xdr:row>36</xdr:row>
      <xdr:rowOff>76201</xdr:rowOff>
    </xdr:to>
    <xdr:sp macro="" textlink="">
      <xdr:nvSpPr>
        <xdr:cNvPr id="6" name="テキスト ボックス 5"/>
        <xdr:cNvSpPr txBox="1"/>
      </xdr:nvSpPr>
      <xdr:spPr>
        <a:xfrm>
          <a:off x="2914650" y="6353176"/>
          <a:ext cx="790576" cy="3429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自動計算</a:t>
          </a:r>
        </a:p>
      </xdr:txBody>
    </xdr:sp>
    <xdr:clientData/>
  </xdr:twoCellAnchor>
  <xdr:twoCellAnchor>
    <xdr:from>
      <xdr:col>3</xdr:col>
      <xdr:colOff>561975</xdr:colOff>
      <xdr:row>17</xdr:row>
      <xdr:rowOff>123825</xdr:rowOff>
    </xdr:from>
    <xdr:to>
      <xdr:col>9</xdr:col>
      <xdr:colOff>9525</xdr:colOff>
      <xdr:row>36</xdr:row>
      <xdr:rowOff>76200</xdr:rowOff>
    </xdr:to>
    <xdr:sp macro="" textlink="">
      <xdr:nvSpPr>
        <xdr:cNvPr id="9" name="正方形/長方形 8"/>
        <xdr:cNvSpPr/>
      </xdr:nvSpPr>
      <xdr:spPr>
        <a:xfrm>
          <a:off x="2924175" y="3390900"/>
          <a:ext cx="2647950" cy="3305175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647699</xdr:colOff>
      <xdr:row>17</xdr:row>
      <xdr:rowOff>123825</xdr:rowOff>
    </xdr:from>
    <xdr:to>
      <xdr:col>17</xdr:col>
      <xdr:colOff>47624</xdr:colOff>
      <xdr:row>36</xdr:row>
      <xdr:rowOff>95250</xdr:rowOff>
    </xdr:to>
    <xdr:sp macro="" textlink="">
      <xdr:nvSpPr>
        <xdr:cNvPr id="19" name="正方形/長方形 18"/>
        <xdr:cNvSpPr/>
      </xdr:nvSpPr>
      <xdr:spPr>
        <a:xfrm>
          <a:off x="9572624" y="3390900"/>
          <a:ext cx="447675" cy="3324225"/>
        </a:xfrm>
        <a:prstGeom prst="rect">
          <a:avLst/>
        </a:prstGeom>
        <a:noFill/>
        <a:ln w="25400" cap="flat" cmpd="sng" algn="ctr">
          <a:solidFill>
            <a:schemeClr val="accent5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219075</xdr:colOff>
      <xdr:row>15</xdr:row>
      <xdr:rowOff>133350</xdr:rowOff>
    </xdr:from>
    <xdr:to>
      <xdr:col>16</xdr:col>
      <xdr:colOff>223837</xdr:colOff>
      <xdr:row>17</xdr:row>
      <xdr:rowOff>123825</xdr:rowOff>
    </xdr:to>
    <xdr:cxnSp macro="">
      <xdr:nvCxnSpPr>
        <xdr:cNvPr id="24" name="直線矢印コネクタ 23"/>
        <xdr:cNvCxnSpPr>
          <a:endCxn id="19" idx="0"/>
        </xdr:cNvCxnSpPr>
      </xdr:nvCxnSpPr>
      <xdr:spPr>
        <a:xfrm>
          <a:off x="9791700" y="2790825"/>
          <a:ext cx="4762" cy="600075"/>
        </a:xfrm>
        <a:prstGeom prst="straightConnector1">
          <a:avLst/>
        </a:prstGeom>
        <a:ln w="19050">
          <a:solidFill>
            <a:schemeClr val="accent5"/>
          </a:solidFill>
          <a:headEnd type="none" w="sm" len="sm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34</xdr:row>
      <xdr:rowOff>123825</xdr:rowOff>
    </xdr:from>
    <xdr:to>
      <xdr:col>10</xdr:col>
      <xdr:colOff>209550</xdr:colOff>
      <xdr:row>36</xdr:row>
      <xdr:rowOff>95250</xdr:rowOff>
    </xdr:to>
    <xdr:sp macro="" textlink="">
      <xdr:nvSpPr>
        <xdr:cNvPr id="39" name="テキスト ボックス 38"/>
        <xdr:cNvSpPr txBox="1"/>
      </xdr:nvSpPr>
      <xdr:spPr>
        <a:xfrm>
          <a:off x="5619750" y="6381750"/>
          <a:ext cx="695325" cy="333375"/>
        </a:xfrm>
        <a:prstGeom prst="rect">
          <a:avLst/>
        </a:prstGeom>
        <a:solidFill>
          <a:schemeClr val="accent5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入力欄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9</xdr:col>
      <xdr:colOff>47626</xdr:colOff>
      <xdr:row>17</xdr:row>
      <xdr:rowOff>123825</xdr:rowOff>
    </xdr:from>
    <xdr:to>
      <xdr:col>13</xdr:col>
      <xdr:colOff>371475</xdr:colOff>
      <xdr:row>36</xdr:row>
      <xdr:rowOff>95250</xdr:rowOff>
    </xdr:to>
    <xdr:sp macro="" textlink="">
      <xdr:nvSpPr>
        <xdr:cNvPr id="45" name="正方形/長方形 44"/>
        <xdr:cNvSpPr/>
      </xdr:nvSpPr>
      <xdr:spPr>
        <a:xfrm>
          <a:off x="5610226" y="3390900"/>
          <a:ext cx="2200274" cy="3324225"/>
        </a:xfrm>
        <a:prstGeom prst="rect">
          <a:avLst/>
        </a:prstGeom>
        <a:noFill/>
        <a:ln w="25400" cap="flat" cmpd="sng" algn="ctr">
          <a:solidFill>
            <a:schemeClr val="accent5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628651</xdr:colOff>
      <xdr:row>17</xdr:row>
      <xdr:rowOff>114300</xdr:rowOff>
    </xdr:from>
    <xdr:to>
      <xdr:col>3</xdr:col>
      <xdr:colOff>523875</xdr:colOff>
      <xdr:row>36</xdr:row>
      <xdr:rowOff>85725</xdr:rowOff>
    </xdr:to>
    <xdr:sp macro="" textlink="">
      <xdr:nvSpPr>
        <xdr:cNvPr id="51" name="正方形/長方形 50"/>
        <xdr:cNvSpPr/>
      </xdr:nvSpPr>
      <xdr:spPr>
        <a:xfrm>
          <a:off x="1314451" y="3381375"/>
          <a:ext cx="1571624" cy="3324225"/>
        </a:xfrm>
        <a:prstGeom prst="rect">
          <a:avLst/>
        </a:prstGeom>
        <a:noFill/>
        <a:ln w="25400" cap="flat" cmpd="sng" algn="ctr">
          <a:solidFill>
            <a:schemeClr val="accent5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285750</xdr:colOff>
      <xdr:row>13</xdr:row>
      <xdr:rowOff>152400</xdr:rowOff>
    </xdr:from>
    <xdr:to>
      <xdr:col>16</xdr:col>
      <xdr:colOff>333375</xdr:colOff>
      <xdr:row>15</xdr:row>
      <xdr:rowOff>133350</xdr:rowOff>
    </xdr:to>
    <xdr:sp macro="" textlink="">
      <xdr:nvSpPr>
        <xdr:cNvPr id="58" name="テキスト ボックス 57"/>
        <xdr:cNvSpPr txBox="1"/>
      </xdr:nvSpPr>
      <xdr:spPr>
        <a:xfrm>
          <a:off x="9210675" y="2457450"/>
          <a:ext cx="695325" cy="333375"/>
        </a:xfrm>
        <a:prstGeom prst="rect">
          <a:avLst/>
        </a:prstGeom>
        <a:solidFill>
          <a:schemeClr val="accent5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入力欄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1</xdr:col>
      <xdr:colOff>638175</xdr:colOff>
      <xdr:row>34</xdr:row>
      <xdr:rowOff>95250</xdr:rowOff>
    </xdr:from>
    <xdr:to>
      <xdr:col>2</xdr:col>
      <xdr:colOff>647700</xdr:colOff>
      <xdr:row>36</xdr:row>
      <xdr:rowOff>66675</xdr:rowOff>
    </xdr:to>
    <xdr:sp macro="" textlink="">
      <xdr:nvSpPr>
        <xdr:cNvPr id="60" name="テキスト ボックス 59"/>
        <xdr:cNvSpPr txBox="1"/>
      </xdr:nvSpPr>
      <xdr:spPr>
        <a:xfrm>
          <a:off x="1323975" y="6353175"/>
          <a:ext cx="695325" cy="333375"/>
        </a:xfrm>
        <a:prstGeom prst="rect">
          <a:avLst/>
        </a:prstGeom>
        <a:solidFill>
          <a:schemeClr val="accent5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入力欄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14</xdr:col>
      <xdr:colOff>38100</xdr:colOff>
      <xdr:row>34</xdr:row>
      <xdr:rowOff>104776</xdr:rowOff>
    </xdr:from>
    <xdr:to>
      <xdr:col>14</xdr:col>
      <xdr:colOff>828676</xdr:colOff>
      <xdr:row>36</xdr:row>
      <xdr:rowOff>85726</xdr:rowOff>
    </xdr:to>
    <xdr:sp macro="" textlink="">
      <xdr:nvSpPr>
        <xdr:cNvPr id="63" name="テキスト ボックス 62"/>
        <xdr:cNvSpPr txBox="1"/>
      </xdr:nvSpPr>
      <xdr:spPr>
        <a:xfrm>
          <a:off x="7877175" y="6362701"/>
          <a:ext cx="790576" cy="3429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自動計算</a:t>
          </a:r>
        </a:p>
      </xdr:txBody>
    </xdr:sp>
    <xdr:clientData/>
  </xdr:twoCellAnchor>
  <xdr:twoCellAnchor>
    <xdr:from>
      <xdr:col>1</xdr:col>
      <xdr:colOff>390525</xdr:colOff>
      <xdr:row>16</xdr:row>
      <xdr:rowOff>19051</xdr:rowOff>
    </xdr:from>
    <xdr:to>
      <xdr:col>2</xdr:col>
      <xdr:colOff>495301</xdr:colOff>
      <xdr:row>16</xdr:row>
      <xdr:rowOff>361951</xdr:rowOff>
    </xdr:to>
    <xdr:sp macro="" textlink="">
      <xdr:nvSpPr>
        <xdr:cNvPr id="65" name="テキスト ボックス 64"/>
        <xdr:cNvSpPr txBox="1"/>
      </xdr:nvSpPr>
      <xdr:spPr>
        <a:xfrm>
          <a:off x="1076325" y="2857501"/>
          <a:ext cx="790576" cy="3429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96"/>
  <sheetViews>
    <sheetView showGridLines="0" view="pageBreakPreview" zoomScale="85" zoomScaleNormal="100" zoomScaleSheetLayoutView="85" workbookViewId="0">
      <selection activeCell="J7" sqref="J7:K7"/>
    </sheetView>
  </sheetViews>
  <sheetFormatPr defaultRowHeight="13.5" x14ac:dyDescent="0.15"/>
  <cols>
    <col min="1" max="2" width="9" style="1"/>
    <col min="3" max="3" width="13" style="5" bestFit="1" customWidth="1"/>
    <col min="4" max="4" width="7.75" style="6" bestFit="1" customWidth="1"/>
    <col min="5" max="5" width="9.5" style="14" bestFit="1" customWidth="1"/>
    <col min="6" max="6" width="8.375" style="6" bestFit="1" customWidth="1"/>
    <col min="7" max="7" width="9.5" style="15" bestFit="1" customWidth="1"/>
    <col min="8" max="8" width="1.625" style="16" customWidth="1"/>
    <col min="9" max="9" width="5.25" style="5" bestFit="1" customWidth="1"/>
    <col min="10" max="10" width="7.125" style="5" customWidth="1"/>
    <col min="11" max="11" width="6.5" style="17" bestFit="1" customWidth="1"/>
    <col min="12" max="12" width="7.5" style="5" bestFit="1" customWidth="1"/>
    <col min="13" max="13" width="3.5" style="5" bestFit="1" customWidth="1"/>
    <col min="14" max="14" width="5.25" style="18" bestFit="1" customWidth="1"/>
    <col min="15" max="15" width="14.25" style="5" bestFit="1" customWidth="1"/>
    <col min="16" max="16" width="8.5" style="5" bestFit="1" customWidth="1"/>
    <col min="17" max="17" width="5.25" style="12" bestFit="1" customWidth="1"/>
    <col min="18" max="16384" width="9" style="1"/>
  </cols>
  <sheetData>
    <row r="2" spans="3:17" ht="17.25" x14ac:dyDescent="0.15">
      <c r="C2" s="90" t="s">
        <v>22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11"/>
    </row>
    <row r="4" spans="3:17" ht="18.75" x14ac:dyDescent="0.15">
      <c r="C4" s="13" t="s">
        <v>0</v>
      </c>
      <c r="J4" s="93" t="s">
        <v>43</v>
      </c>
      <c r="K4" s="93"/>
      <c r="L4" s="93"/>
      <c r="M4" s="93"/>
      <c r="N4" s="93"/>
      <c r="O4" s="93"/>
      <c r="P4" s="93"/>
    </row>
    <row r="5" spans="3:17" s="2" customFormat="1" ht="14.25" thickBot="1" x14ac:dyDescent="0.2">
      <c r="C5" s="19" t="s">
        <v>1</v>
      </c>
      <c r="D5" s="61" t="s">
        <v>2</v>
      </c>
      <c r="E5" s="61" t="s">
        <v>3</v>
      </c>
      <c r="F5" s="61" t="s">
        <v>4</v>
      </c>
      <c r="G5" s="62" t="s">
        <v>5</v>
      </c>
      <c r="H5" s="20"/>
      <c r="I5" s="21"/>
      <c r="J5" s="6"/>
      <c r="K5" s="6"/>
      <c r="L5" s="6"/>
      <c r="M5" s="6"/>
      <c r="N5" s="22"/>
      <c r="O5" s="6"/>
      <c r="P5" s="6"/>
      <c r="Q5" s="6"/>
    </row>
    <row r="6" spans="3:17" ht="14.25" thickTop="1" x14ac:dyDescent="0.15">
      <c r="C6" s="94" t="s">
        <v>6</v>
      </c>
      <c r="D6" s="95">
        <f t="array" ref="D6">COUNT(IF($D$20:$D$1765=$C6,$E$20:$E$1765))</f>
        <v>0</v>
      </c>
      <c r="E6" s="95">
        <f t="array" ref="E6">SUM(IF($D$20:$D$1765=$C6,$E$20:$E$1765))</f>
        <v>0</v>
      </c>
      <c r="F6" s="95">
        <f t="array" ref="F6">COUNT(IF(($D$20:$D$1765=$C6)*($F$20:$F$1765="有"),$E$20:$E$1765))</f>
        <v>0</v>
      </c>
      <c r="G6" s="96">
        <f t="array" ref="G6">SUM(IF($D$20:$D$1765=$C6,$G$20:$G$1765))</f>
        <v>0</v>
      </c>
      <c r="H6" s="23"/>
      <c r="I6" s="14"/>
      <c r="K6" s="12"/>
      <c r="Q6" s="5"/>
    </row>
    <row r="7" spans="3:17" x14ac:dyDescent="0.15">
      <c r="C7" s="97" t="s">
        <v>7</v>
      </c>
      <c r="D7" s="67">
        <f t="array" ref="D7">COUNT(IF($D$20:$D$1765=$C7,$E$20:$E$1765))</f>
        <v>0</v>
      </c>
      <c r="E7" s="67">
        <f t="array" ref="E7">SUM(IF($D$20:$D$1765=$C7,$E$20:$E$1765))</f>
        <v>0</v>
      </c>
      <c r="F7" s="67">
        <f t="array" ref="F7">COUNT(IF(($D$20:$D$1765=$C7)*($F$20:$F$1765="有"),$E$20:$E$1765))</f>
        <v>0</v>
      </c>
      <c r="G7" s="98">
        <f t="array" ref="G7">SUM(IF($D$20:$D$1765=$C7,$G$20:$G$1765))</f>
        <v>0</v>
      </c>
      <c r="H7" s="23"/>
      <c r="I7" s="14"/>
      <c r="J7" s="123"/>
      <c r="K7" s="12" t="s">
        <v>44</v>
      </c>
      <c r="Q7" s="5"/>
    </row>
    <row r="8" spans="3:17" x14ac:dyDescent="0.15">
      <c r="C8" s="97" t="s">
        <v>8</v>
      </c>
      <c r="D8" s="67">
        <f t="array" ref="D8">COUNT(IF($D$20:$D$1765=$C8,$E$20:$E$1765))</f>
        <v>0</v>
      </c>
      <c r="E8" s="67">
        <f t="array" ref="E8">SUM(IF($D$20:$D$1765=$C8,$E$20:$E$1765))</f>
        <v>0</v>
      </c>
      <c r="F8" s="67">
        <f t="array" ref="F8">COUNT(IF(($D$20:$D$1765=$C8)*($F$20:$F$1765="有"),$E$20:$E$1765))</f>
        <v>0</v>
      </c>
      <c r="G8" s="98">
        <f t="array" ref="G8">SUM(IF($D$20:$D$1765=$C8,$G$20:$G$1765))</f>
        <v>0</v>
      </c>
      <c r="H8" s="23"/>
      <c r="I8" s="14"/>
      <c r="K8" s="12"/>
      <c r="Q8" s="5"/>
    </row>
    <row r="9" spans="3:17" x14ac:dyDescent="0.15">
      <c r="C9" s="97" t="s">
        <v>9</v>
      </c>
      <c r="D9" s="67">
        <f t="array" ref="D9">COUNT(IF($D$20:$D$1765=$C9,$E$20:$E$1765))</f>
        <v>0</v>
      </c>
      <c r="E9" s="67">
        <f t="array" ref="E9">SUM(IF($D$20:$D$1765=$C9,$E$20:$E$1765))</f>
        <v>0</v>
      </c>
      <c r="F9" s="67">
        <f t="array" ref="F9">COUNT(IF(($D$20:$D$1765=$C9)*($F$20:$F$1765="有"),$E$20:$E$1765))</f>
        <v>0</v>
      </c>
      <c r="G9" s="98">
        <f t="array" ref="G9">SUM(IF($D$20:$D$1765=$C9,$G$20:$G$1765))</f>
        <v>0</v>
      </c>
      <c r="H9" s="23"/>
      <c r="I9" s="14"/>
      <c r="K9" s="12"/>
      <c r="Q9" s="5"/>
    </row>
    <row r="10" spans="3:17" x14ac:dyDescent="0.15">
      <c r="C10" s="97" t="s">
        <v>23</v>
      </c>
      <c r="D10" s="67">
        <f t="array" ref="D10">COUNT(IF($D$20:$D$1765=$C10,$E$20:$E$1765))</f>
        <v>0</v>
      </c>
      <c r="E10" s="67">
        <f t="array" ref="E10">SUM(IF($D$20:$D$1765=$C10,$E$20:$E$1765))</f>
        <v>0</v>
      </c>
      <c r="F10" s="67">
        <f t="array" ref="F10">COUNT(IF(($D$20:$D$1765=$C10)*($F$20:$F$1765="有"),$E$20:$E$1765))</f>
        <v>0</v>
      </c>
      <c r="G10" s="98">
        <f t="array" ref="G10">SUM(IF($D$20:$D$1765=$C10,$G$20:$G$1765))</f>
        <v>0</v>
      </c>
      <c r="H10" s="23"/>
      <c r="I10" s="14"/>
      <c r="K10" s="12"/>
      <c r="Q10" s="5"/>
    </row>
    <row r="11" spans="3:17" x14ac:dyDescent="0.15">
      <c r="C11" s="97" t="s">
        <v>10</v>
      </c>
      <c r="D11" s="67">
        <f t="array" ref="D11">COUNT(IF($D$20:$D$1765=$C11,$E$20:$E$1765))</f>
        <v>0</v>
      </c>
      <c r="E11" s="67">
        <f t="array" ref="E11">SUM(IF($D$20:$D$1765=$C11,$E$20:$E$1765))</f>
        <v>0</v>
      </c>
      <c r="F11" s="67">
        <f t="array" ref="F11">COUNT(IF(($D$20:$D$1765=$C11)*($F$20:$F$1765="有"),$E$20:$E$1765))</f>
        <v>0</v>
      </c>
      <c r="G11" s="98">
        <f t="array" ref="G11">SUM(IF($D$20:$D$1765=$C11,$G$20:$G$1765))</f>
        <v>0</v>
      </c>
      <c r="H11" s="23"/>
      <c r="I11" s="14"/>
      <c r="K11" s="12"/>
      <c r="Q11" s="5"/>
    </row>
    <row r="12" spans="3:17" x14ac:dyDescent="0.15">
      <c r="C12" s="97" t="s">
        <v>11</v>
      </c>
      <c r="D12" s="67">
        <f t="array" ref="D12">COUNT(IF($D$20:$D$1765=$C12,$E$20:$E$1765))</f>
        <v>0</v>
      </c>
      <c r="E12" s="67">
        <f t="array" ref="E12">SUM(IF($D$20:$D$1765=$C12,$E$20:$E$1765))</f>
        <v>0</v>
      </c>
      <c r="F12" s="67">
        <f t="array" ref="F12">COUNT(IF(($D$20:$D$1765=$C12)*($F$20:$F$1765="有"),$E$20:$E$1765))</f>
        <v>0</v>
      </c>
      <c r="G12" s="98">
        <f t="array" ref="G12">SUM(IF($D$20:$D$1765=$C12,$G$20:$G$1765))</f>
        <v>0</v>
      </c>
      <c r="H12" s="23"/>
      <c r="I12" s="14"/>
      <c r="K12" s="12"/>
      <c r="Q12" s="5"/>
    </row>
    <row r="13" spans="3:17" x14ac:dyDescent="0.15">
      <c r="C13" s="97" t="s">
        <v>12</v>
      </c>
      <c r="D13" s="67">
        <f t="array" ref="D13">COUNT(IF($D$20:$D$1765=$C13,$E$20:$E$1765))</f>
        <v>0</v>
      </c>
      <c r="E13" s="67">
        <f t="array" ref="E13">SUM(IF($D$20:$D$1765=$C13,$E$20:$E$1765))</f>
        <v>0</v>
      </c>
      <c r="F13" s="67">
        <f t="array" ref="F13">COUNT(IF(($D$20:$D$1765=$C13)*($F$20:$F$1765="有"),$E$20:$E$1765))</f>
        <v>0</v>
      </c>
      <c r="G13" s="98">
        <f t="array" ref="G13">SUM(IF($D$20:$D$1765=$C13,$G$20:$G$1765))</f>
        <v>0</v>
      </c>
      <c r="H13" s="23"/>
      <c r="I13" s="14"/>
      <c r="K13" s="12"/>
      <c r="Q13" s="5"/>
    </row>
    <row r="14" spans="3:17" x14ac:dyDescent="0.15">
      <c r="C14" s="99" t="s">
        <v>21</v>
      </c>
      <c r="D14" s="68">
        <f t="array" ref="D14">COUNT(IF($D$20:$D$1765=$C14,$E$20:$E$1765))</f>
        <v>0</v>
      </c>
      <c r="E14" s="68">
        <f t="array" ref="E14">SUM(IF($D$20:$D$1765=$C14,$E$20:$E$1765))</f>
        <v>0</v>
      </c>
      <c r="F14" s="68">
        <f t="array" ref="F14">COUNT(IF(($D$20:$D$1765=$C14)*($F$20:$F$1765="有"),$E$20:$E$1765))</f>
        <v>0</v>
      </c>
      <c r="G14" s="69">
        <f t="array" ref="G14">SUM(IF($D$20:$D$1765=$C14,$G$20:$G$1765))</f>
        <v>0</v>
      </c>
      <c r="H14" s="23"/>
      <c r="I14" s="14"/>
      <c r="K14" s="12"/>
      <c r="Q14" s="5"/>
    </row>
    <row r="15" spans="3:17" ht="14.25" thickBot="1" x14ac:dyDescent="0.2">
      <c r="C15" s="100" t="s">
        <v>13</v>
      </c>
      <c r="D15" s="28">
        <f t="array" ref="D15">COUNT(IF($D$20:$D$1765=$C15,$E$20:$E$1765))</f>
        <v>0</v>
      </c>
      <c r="E15" s="28">
        <f t="array" ref="E15">SUM(IF($D$20:$D$1765=$C15,$E$20:$E$1765))</f>
        <v>0</v>
      </c>
      <c r="F15" s="28">
        <f t="array" ref="F15">COUNT(IF(($D$20:$D$1765=$C15)*($F$20:$F$1765="有"),$E$20:$E$1765))</f>
        <v>0</v>
      </c>
      <c r="G15" s="101">
        <f t="array" ref="G15">SUM(IF($D$20:$D$1765=$C15,$G$20:$G$1765))</f>
        <v>0</v>
      </c>
      <c r="H15" s="23"/>
      <c r="I15" s="14"/>
      <c r="K15" s="12"/>
      <c r="Q15" s="5"/>
    </row>
    <row r="16" spans="3:17" ht="14.25" thickTop="1" x14ac:dyDescent="0.15">
      <c r="C16" s="102" t="s">
        <v>14</v>
      </c>
      <c r="D16" s="103">
        <f>SUM(D6:D15)</f>
        <v>0</v>
      </c>
      <c r="E16" s="103">
        <f>SUM(E6:E15)</f>
        <v>0</v>
      </c>
      <c r="F16" s="103">
        <f>SUM(F6:F15)</f>
        <v>0</v>
      </c>
      <c r="G16" s="104">
        <f>SUM(G6:G15)</f>
        <v>0</v>
      </c>
      <c r="I16" s="14"/>
      <c r="K16" s="12"/>
      <c r="Q16" s="5"/>
    </row>
    <row r="17" spans="3:17" ht="33.75" customHeight="1" x14ac:dyDescent="0.15">
      <c r="D17" s="12"/>
      <c r="I17" s="63" t="s">
        <v>37</v>
      </c>
      <c r="J17" s="91" t="s">
        <v>38</v>
      </c>
      <c r="K17" s="91"/>
      <c r="L17" s="91"/>
      <c r="M17" s="91"/>
      <c r="N17" s="91"/>
      <c r="O17" s="91"/>
      <c r="P17" s="91"/>
    </row>
    <row r="18" spans="3:17" ht="14.25" x14ac:dyDescent="0.15">
      <c r="C18" s="13">
        <v>1</v>
      </c>
      <c r="J18" s="92"/>
      <c r="K18" s="92"/>
      <c r="L18" s="92"/>
      <c r="M18" s="92"/>
      <c r="N18" s="92"/>
      <c r="O18" s="92"/>
      <c r="P18" s="92"/>
    </row>
    <row r="19" spans="3:17" x14ac:dyDescent="0.15">
      <c r="C19" s="73" t="s">
        <v>15</v>
      </c>
      <c r="D19" s="73" t="s">
        <v>1</v>
      </c>
      <c r="E19" s="73" t="s">
        <v>3</v>
      </c>
      <c r="F19" s="73" t="s">
        <v>4</v>
      </c>
      <c r="G19" s="86" t="s">
        <v>5</v>
      </c>
      <c r="I19" s="73" t="s">
        <v>16</v>
      </c>
      <c r="J19" s="75" t="s">
        <v>17</v>
      </c>
      <c r="K19" s="77" t="s">
        <v>18</v>
      </c>
      <c r="L19" s="78"/>
      <c r="M19" s="79"/>
      <c r="N19" s="80" t="s">
        <v>19</v>
      </c>
      <c r="O19" s="82" t="s">
        <v>20</v>
      </c>
      <c r="P19" s="84" t="s">
        <v>3</v>
      </c>
      <c r="Q19" s="88" t="s">
        <v>4</v>
      </c>
    </row>
    <row r="20" spans="3:17" s="2" customFormat="1" ht="14.25" thickBot="1" x14ac:dyDescent="0.2">
      <c r="C20" s="74"/>
      <c r="D20" s="74"/>
      <c r="E20" s="74"/>
      <c r="F20" s="74"/>
      <c r="G20" s="87"/>
      <c r="H20" s="26"/>
      <c r="I20" s="74"/>
      <c r="J20" s="76"/>
      <c r="K20" s="27" t="s">
        <v>24</v>
      </c>
      <c r="L20" s="28" t="s">
        <v>25</v>
      </c>
      <c r="M20" s="29" t="s">
        <v>26</v>
      </c>
      <c r="N20" s="81"/>
      <c r="O20" s="83"/>
      <c r="P20" s="85"/>
      <c r="Q20" s="89"/>
    </row>
    <row r="21" spans="3:17" s="2" customFormat="1" ht="14.25" thickTop="1" x14ac:dyDescent="0.15">
      <c r="C21" s="111"/>
      <c r="D21" s="112"/>
      <c r="E21" s="105">
        <f>ROUND(P26,2)</f>
        <v>0</v>
      </c>
      <c r="F21" s="105" t="str">
        <f>Q26</f>
        <v>無</v>
      </c>
      <c r="G21" s="104">
        <f>IF(E21=0,0,IF(E21&lt;2,500,IF(E21&lt;5,1000,IF(E21&lt;10,2000,IF(E21&lt;20,4000,IF(E21&lt;30,7000,IF(E21&lt;50,11000,MIN(11000+ROUNDUP(E21-50,0)*250,60000))))))))*IF(F21="有",2,1)</f>
        <v>0</v>
      </c>
      <c r="H21" s="26"/>
      <c r="I21" s="66" t="str">
        <f>IF(J21="", "",1)</f>
        <v/>
      </c>
      <c r="J21" s="113"/>
      <c r="K21" s="114"/>
      <c r="L21" s="115"/>
      <c r="M21" s="116"/>
      <c r="N21" s="117"/>
      <c r="O21" s="106" t="str">
        <f>IF(J21="長方形",K21&amp;"×"&amp;L21,IF(J21="三角形",K21&amp;"×"&amp;L21&amp;"÷2",IF(J21="台形","("&amp;K21&amp;"＋"&amp;L21&amp;")×"&amp;M21&amp;"÷2",IF(J21="円",K21&amp;"×"&amp;K21&amp;"×π"))))&amp;IF(N21&gt;1,"×"&amp;N21,"")&amp;"＝"</f>
        <v>FALSE＝</v>
      </c>
      <c r="P21" s="107">
        <f>IF(J21="長方形",K21*L21,IF(J21="三角形",K21*L21/2,IF(J21="台形",(K21+L21)*M21/2,IF(J21="円",K21^2*PI()))))*IF(N21="",1,N21)</f>
        <v>0</v>
      </c>
      <c r="Q21" s="130"/>
    </row>
    <row r="22" spans="3:17" x14ac:dyDescent="0.15">
      <c r="D22" s="5"/>
      <c r="F22" s="5"/>
      <c r="I22" s="67" t="str">
        <f>IF(J22="", "",I21+1)</f>
        <v/>
      </c>
      <c r="J22" s="113"/>
      <c r="K22" s="118"/>
      <c r="L22" s="119"/>
      <c r="M22" s="120"/>
      <c r="N22" s="121"/>
      <c r="O22" s="106" t="str">
        <f>IF(J22="長方形",K22&amp;"×"&amp;L22,IF(J22="三角形",K22&amp;"×"&amp;L22&amp;"÷2",IF(J22="台形","("&amp;K22&amp;"＋"&amp;L22&amp;")×"&amp;M22&amp;"÷2",IF(J22="円",K22&amp;"×"&amp;K22&amp;"×π"))))&amp;IF(N22&gt;1,"×"&amp;N22,"")&amp;"＝"</f>
        <v>FALSE＝</v>
      </c>
      <c r="P22" s="107">
        <f>IF(J22="長方形",K22*L22,IF(J22="三角形",K22*L22/2,IF(J22="台形",(K22+L22)*M22/2,IF(J22="円",K22^2*PI()))))*IF(N22="",1,N22)</f>
        <v>0</v>
      </c>
      <c r="Q22" s="131"/>
    </row>
    <row r="23" spans="3:17" x14ac:dyDescent="0.15">
      <c r="D23" s="5"/>
      <c r="F23" s="5"/>
      <c r="I23" s="67" t="str">
        <f>IF(J23="", "",I22+1)</f>
        <v/>
      </c>
      <c r="J23" s="113"/>
      <c r="K23" s="122"/>
      <c r="L23" s="123"/>
      <c r="M23" s="124"/>
      <c r="N23" s="125"/>
      <c r="O23" s="106" t="str">
        <f>IF(J23="長方形",K23&amp;"×"&amp;L23,IF(J23="三角形",K23&amp;"×"&amp;L23&amp;"÷2",IF(J23="台形","("&amp;K23&amp;"＋"&amp;L23&amp;")×"&amp;M23&amp;"÷2",IF(J23="円",K23&amp;"×"&amp;K23&amp;"×π"))))&amp;IF(N23&gt;1,"×"&amp;N23,"")&amp;"＝"</f>
        <v>FALSE＝</v>
      </c>
      <c r="P23" s="107">
        <f>IF(J23="長方形",K23*L23,IF(J23="三角形",K23*L23/2,IF(J23="台形",(K23+L23)*M23/2,IF(J23="円",K23^2*PI()))))*IF(N23="",1,N23)</f>
        <v>0</v>
      </c>
      <c r="Q23" s="132"/>
    </row>
    <row r="24" spans="3:17" x14ac:dyDescent="0.15">
      <c r="D24" s="5"/>
      <c r="F24" s="5"/>
      <c r="I24" s="67" t="str">
        <f>IF(J24="", "",I23+1)</f>
        <v/>
      </c>
      <c r="J24" s="113"/>
      <c r="K24" s="122"/>
      <c r="L24" s="123"/>
      <c r="M24" s="124"/>
      <c r="N24" s="125"/>
      <c r="O24" s="106" t="str">
        <f>IF(J24="長方形",K24&amp;"×"&amp;L24,IF(J24="三角形",K24&amp;"×"&amp;L24&amp;"÷2",IF(J24="台形","("&amp;K24&amp;"＋"&amp;L24&amp;")×"&amp;M24&amp;"÷2",IF(J24="円",K24&amp;"×"&amp;K24&amp;"×π"))))&amp;IF(N24&gt;1,"×"&amp;N24,"")&amp;"＝"</f>
        <v>FALSE＝</v>
      </c>
      <c r="P24" s="107">
        <f>IF(J24="長方形",K24*L24,IF(J24="三角形",K24*L24/2,IF(J24="台形",(K24+L24)*M24/2,IF(J24="円",K24^2*PI()))))*IF(N24="",1,N24)</f>
        <v>0</v>
      </c>
      <c r="Q24" s="132"/>
    </row>
    <row r="25" spans="3:17" ht="14.25" thickBot="1" x14ac:dyDescent="0.2">
      <c r="F25" s="5"/>
      <c r="I25" s="67" t="str">
        <f>IF(J25="", "",I24+1)</f>
        <v/>
      </c>
      <c r="J25" s="113"/>
      <c r="K25" s="126"/>
      <c r="L25" s="127"/>
      <c r="M25" s="128"/>
      <c r="N25" s="129"/>
      <c r="O25" s="106" t="str">
        <f>IF(J25="長方形",K25&amp;"×"&amp;L25,IF(J25="三角形",K25&amp;"×"&amp;L25&amp;"÷2",IF(J25="台形","("&amp;K25&amp;"＋"&amp;L25&amp;")×"&amp;M25&amp;"÷2",IF(J25="円",K25&amp;"×"&amp;K25&amp;"×π"))))&amp;IF(N25&gt;1,"×"&amp;N25,"")&amp;"＝"</f>
        <v>FALSE＝</v>
      </c>
      <c r="P25" s="107">
        <f>IF(J25="長方形",K25*L25,IF(J25="三角形",K25*L25/2,IF(J25="台形",(K25+L25)*M25/2,IF(J25="円",K25^2*PI()))))*IF(N25="",1,N25)</f>
        <v>0</v>
      </c>
      <c r="Q25" s="133"/>
    </row>
    <row r="26" spans="3:17" ht="14.25" thickTop="1" x14ac:dyDescent="0.15">
      <c r="F26" s="5"/>
      <c r="I26" s="70" t="s">
        <v>14</v>
      </c>
      <c r="J26" s="71"/>
      <c r="K26" s="71"/>
      <c r="L26" s="71"/>
      <c r="M26" s="71"/>
      <c r="N26" s="72"/>
      <c r="O26" s="108"/>
      <c r="P26" s="109">
        <f>SUM(P21:P25)</f>
        <v>0</v>
      </c>
      <c r="Q26" s="59" t="str">
        <f>IF(COUNTIF(Q21:Q25,"有")&gt;0,"有","無")</f>
        <v>無</v>
      </c>
    </row>
    <row r="27" spans="3:17" x14ac:dyDescent="0.15">
      <c r="F27" s="5"/>
      <c r="K27" s="5"/>
      <c r="Q27" s="5"/>
    </row>
    <row r="28" spans="3:17" ht="14.25" x14ac:dyDescent="0.15">
      <c r="C28" s="13">
        <v>2</v>
      </c>
      <c r="F28" s="5"/>
      <c r="K28" s="5"/>
      <c r="Q28" s="5"/>
    </row>
    <row r="29" spans="3:17" x14ac:dyDescent="0.15">
      <c r="C29" s="73" t="s">
        <v>15</v>
      </c>
      <c r="D29" s="73" t="s">
        <v>1</v>
      </c>
      <c r="E29" s="73" t="s">
        <v>3</v>
      </c>
      <c r="F29" s="73" t="s">
        <v>4</v>
      </c>
      <c r="G29" s="86" t="s">
        <v>5</v>
      </c>
      <c r="I29" s="73" t="s">
        <v>16</v>
      </c>
      <c r="J29" s="75" t="s">
        <v>17</v>
      </c>
      <c r="K29" s="77" t="s">
        <v>18</v>
      </c>
      <c r="L29" s="78"/>
      <c r="M29" s="79"/>
      <c r="N29" s="80" t="s">
        <v>19</v>
      </c>
      <c r="O29" s="82" t="s">
        <v>20</v>
      </c>
      <c r="P29" s="84" t="s">
        <v>3</v>
      </c>
      <c r="Q29" s="88" t="s">
        <v>4</v>
      </c>
    </row>
    <row r="30" spans="3:17" ht="14.25" thickBot="1" x14ac:dyDescent="0.2">
      <c r="C30" s="74"/>
      <c r="D30" s="74"/>
      <c r="E30" s="74"/>
      <c r="F30" s="74"/>
      <c r="G30" s="87"/>
      <c r="H30" s="26"/>
      <c r="I30" s="74"/>
      <c r="J30" s="76"/>
      <c r="K30" s="27" t="s">
        <v>27</v>
      </c>
      <c r="L30" s="28" t="s">
        <v>28</v>
      </c>
      <c r="M30" s="29" t="s">
        <v>26</v>
      </c>
      <c r="N30" s="81"/>
      <c r="O30" s="83"/>
      <c r="P30" s="85"/>
      <c r="Q30" s="89"/>
    </row>
    <row r="31" spans="3:17" ht="14.25" thickTop="1" x14ac:dyDescent="0.15">
      <c r="C31" s="111"/>
      <c r="D31" s="112"/>
      <c r="E31" s="105">
        <f>ROUND(P36,2)</f>
        <v>0</v>
      </c>
      <c r="F31" s="105" t="str">
        <f>Q36</f>
        <v>無</v>
      </c>
      <c r="G31" s="104">
        <f>IF(E31=0,0,IF(E31&lt;2,500,IF(E31&lt;5,1000,IF(E31&lt;10,2000,IF(E31&lt;20,4000,IF(E31&lt;30,7000,IF(E31&lt;50,11000,MIN(11000+ROUNDUP(E31-50,0)*250,60000))))))))*IF(F31="有",2,1)</f>
        <v>0</v>
      </c>
      <c r="H31" s="26"/>
      <c r="I31" s="67" t="str">
        <f>IF(J31="", "",(MAX(I21:I25)+1))</f>
        <v/>
      </c>
      <c r="J31" s="113"/>
      <c r="K31" s="114"/>
      <c r="L31" s="115"/>
      <c r="M31" s="116"/>
      <c r="N31" s="117"/>
      <c r="O31" s="106" t="str">
        <f>IF(J31="長方形",K31&amp;"×"&amp;L31,IF(J31="三角形",K31&amp;"×"&amp;L31&amp;"÷2",IF(J31="台形","("&amp;K31&amp;"＋"&amp;L31&amp;")×"&amp;M31&amp;"÷2",IF(J31="円",K31&amp;"×"&amp;K31&amp;"×π"))))&amp;IF(N31&gt;1,"×"&amp;N31,"")&amp;"＝"</f>
        <v>FALSE＝</v>
      </c>
      <c r="P31" s="107">
        <f>IF(J31="長方形",K31*L31,IF(J31="三角形",K31*L31/2,IF(J31="台形",(K31+L31)*M31/2,IF(J31="円",K31^2*PI()))))*IF(N31="",1,N31)</f>
        <v>0</v>
      </c>
      <c r="Q31" s="130"/>
    </row>
    <row r="32" spans="3:17" x14ac:dyDescent="0.15">
      <c r="D32" s="5"/>
      <c r="F32" s="5"/>
      <c r="I32" s="67" t="str">
        <f>IF(J32="", "",I31+1)</f>
        <v/>
      </c>
      <c r="J32" s="113"/>
      <c r="K32" s="118"/>
      <c r="L32" s="119"/>
      <c r="M32" s="120"/>
      <c r="N32" s="121"/>
      <c r="O32" s="106" t="str">
        <f>IF(J32="長方形",K32&amp;"×"&amp;L32,IF(J32="三角形",K32&amp;"×"&amp;L32&amp;"÷2",IF(J32="台形","("&amp;K32&amp;"＋"&amp;L32&amp;")×"&amp;M32&amp;"÷2",IF(J32="円",K32&amp;"×"&amp;K32&amp;"×π"))))&amp;IF(N32&gt;1,"×"&amp;N32,"")&amp;"＝"</f>
        <v>FALSE＝</v>
      </c>
      <c r="P32" s="107">
        <f>IF(J32="長方形",K32*L32,IF(J32="三角形",K32*L32/2,IF(J32="台形",(K32+L32)*M32/2,IF(J32="円",K32^2*PI()))))*IF(N32="",1,N32)</f>
        <v>0</v>
      </c>
      <c r="Q32" s="131"/>
    </row>
    <row r="33" spans="3:17" x14ac:dyDescent="0.15">
      <c r="D33" s="5"/>
      <c r="F33" s="5"/>
      <c r="I33" s="67" t="str">
        <f>IF(J33="", "",I32+1)</f>
        <v/>
      </c>
      <c r="J33" s="113"/>
      <c r="K33" s="122"/>
      <c r="L33" s="123"/>
      <c r="M33" s="124"/>
      <c r="N33" s="125"/>
      <c r="O33" s="106" t="str">
        <f>IF(J33="長方形",K33&amp;"×"&amp;L33,IF(J33="三角形",K33&amp;"×"&amp;L33&amp;"÷2",IF(J33="台形","("&amp;K33&amp;"＋"&amp;L33&amp;")×"&amp;M33&amp;"÷2",IF(J33="円",K33&amp;"×"&amp;K33&amp;"×π"))))&amp;IF(N33&gt;1,"×"&amp;N33,"")&amp;"＝"</f>
        <v>FALSE＝</v>
      </c>
      <c r="P33" s="107">
        <f>IF(J33="長方形",K33*L33,IF(J33="三角形",K33*L33/2,IF(J33="台形",(K33+L33)*M33/2,IF(J33="円",K33^2*PI()))))*IF(N33="",1,N33)</f>
        <v>0</v>
      </c>
      <c r="Q33" s="132"/>
    </row>
    <row r="34" spans="3:17" x14ac:dyDescent="0.15">
      <c r="D34" s="5"/>
      <c r="F34" s="5"/>
      <c r="I34" s="67" t="str">
        <f>IF(J34="", "",I33+1)</f>
        <v/>
      </c>
      <c r="J34" s="113"/>
      <c r="K34" s="122"/>
      <c r="L34" s="123"/>
      <c r="M34" s="124"/>
      <c r="N34" s="125"/>
      <c r="O34" s="106" t="str">
        <f>IF(J34="長方形",K34&amp;"×"&amp;L34,IF(J34="三角形",K34&amp;"×"&amp;L34&amp;"÷2",IF(J34="台形","("&amp;K34&amp;"＋"&amp;L34&amp;")×"&amp;M34&amp;"÷2",IF(J34="円",K34&amp;"×"&amp;K34&amp;"×π"))))&amp;IF(N34&gt;1,"×"&amp;N34,"")&amp;"＝"</f>
        <v>FALSE＝</v>
      </c>
      <c r="P34" s="107">
        <f>IF(J34="長方形",K34*L34,IF(J34="三角形",K34*L34/2,IF(J34="台形",(K34+L34)*M34/2,IF(J34="円",K34^2*PI()))))*IF(N34="",1,N34)</f>
        <v>0</v>
      </c>
      <c r="Q34" s="132"/>
    </row>
    <row r="35" spans="3:17" ht="14.25" thickBot="1" x14ac:dyDescent="0.2">
      <c r="F35" s="5"/>
      <c r="I35" s="67" t="str">
        <f>IF(J35="", "",I34+1)</f>
        <v/>
      </c>
      <c r="J35" s="113"/>
      <c r="K35" s="126"/>
      <c r="L35" s="127"/>
      <c r="M35" s="128"/>
      <c r="N35" s="129"/>
      <c r="O35" s="106" t="str">
        <f>IF(J35="長方形",K35&amp;"×"&amp;L35,IF(J35="三角形",K35&amp;"×"&amp;L35&amp;"÷2",IF(J35="台形","("&amp;K35&amp;"＋"&amp;L35&amp;")×"&amp;M35&amp;"÷2",IF(J35="円",K35&amp;"×"&amp;K35&amp;"×π"))))&amp;IF(N35&gt;1,"×"&amp;N35,"")&amp;"＝"</f>
        <v>FALSE＝</v>
      </c>
      <c r="P35" s="107">
        <f>IF(J35="長方形",K35*L35,IF(J35="三角形",K35*L35/2,IF(J35="台形",(K35+L35)*M35/2,IF(J35="円",K35^2*PI()))))*IF(N35="",1,N35)</f>
        <v>0</v>
      </c>
      <c r="Q35" s="133"/>
    </row>
    <row r="36" spans="3:17" ht="14.25" thickTop="1" x14ac:dyDescent="0.15">
      <c r="F36" s="5"/>
      <c r="I36" s="70" t="s">
        <v>14</v>
      </c>
      <c r="J36" s="71"/>
      <c r="K36" s="71"/>
      <c r="L36" s="71"/>
      <c r="M36" s="71"/>
      <c r="N36" s="72"/>
      <c r="O36" s="108"/>
      <c r="P36" s="109">
        <f>SUM(P31:P35)</f>
        <v>0</v>
      </c>
      <c r="Q36" s="59" t="str">
        <f>IF(COUNTIF(Q31:Q35,"有")&gt;0,"有","無")</f>
        <v>無</v>
      </c>
    </row>
    <row r="37" spans="3:17" x14ac:dyDescent="0.15">
      <c r="F37" s="5"/>
      <c r="K37" s="5"/>
      <c r="Q37" s="5"/>
    </row>
    <row r="38" spans="3:17" ht="14.25" x14ac:dyDescent="0.15">
      <c r="C38" s="13">
        <v>3</v>
      </c>
      <c r="F38" s="5"/>
      <c r="K38" s="5"/>
      <c r="Q38" s="5"/>
    </row>
    <row r="39" spans="3:17" x14ac:dyDescent="0.15">
      <c r="C39" s="73" t="s">
        <v>15</v>
      </c>
      <c r="D39" s="73" t="s">
        <v>1</v>
      </c>
      <c r="E39" s="73" t="s">
        <v>3</v>
      </c>
      <c r="F39" s="73" t="s">
        <v>4</v>
      </c>
      <c r="G39" s="86" t="s">
        <v>5</v>
      </c>
      <c r="I39" s="73" t="s">
        <v>16</v>
      </c>
      <c r="J39" s="75" t="s">
        <v>17</v>
      </c>
      <c r="K39" s="77" t="s">
        <v>18</v>
      </c>
      <c r="L39" s="78"/>
      <c r="M39" s="79"/>
      <c r="N39" s="80" t="s">
        <v>19</v>
      </c>
      <c r="O39" s="82" t="s">
        <v>20</v>
      </c>
      <c r="P39" s="84" t="s">
        <v>3</v>
      </c>
      <c r="Q39" s="88" t="s">
        <v>4</v>
      </c>
    </row>
    <row r="40" spans="3:17" ht="14.25" thickBot="1" x14ac:dyDescent="0.2">
      <c r="C40" s="74"/>
      <c r="D40" s="74"/>
      <c r="E40" s="74"/>
      <c r="F40" s="74"/>
      <c r="G40" s="87"/>
      <c r="H40" s="26"/>
      <c r="I40" s="74"/>
      <c r="J40" s="76"/>
      <c r="K40" s="27" t="s">
        <v>29</v>
      </c>
      <c r="L40" s="28" t="s">
        <v>30</v>
      </c>
      <c r="M40" s="29" t="s">
        <v>26</v>
      </c>
      <c r="N40" s="81"/>
      <c r="O40" s="83"/>
      <c r="P40" s="85"/>
      <c r="Q40" s="89"/>
    </row>
    <row r="41" spans="3:17" ht="14.25" thickTop="1" x14ac:dyDescent="0.15">
      <c r="C41" s="111"/>
      <c r="D41" s="112"/>
      <c r="E41" s="105">
        <f>ROUND(P46,2)</f>
        <v>0</v>
      </c>
      <c r="F41" s="105" t="str">
        <f>Q46</f>
        <v>無</v>
      </c>
      <c r="G41" s="104">
        <f>IF(E41=0,0,IF(E41&lt;2,500,IF(E41&lt;5,1000,IF(E41&lt;10,2000,IF(E41&lt;20,4000,IF(E41&lt;30,7000,IF(E41&lt;50,11000,MIN(11000+ROUNDUP(E41-50,0)*250,60000))))))))*IF(F41="有",2,1)</f>
        <v>0</v>
      </c>
      <c r="H41" s="26"/>
      <c r="I41" s="67" t="str">
        <f>IF(J41="", "",(MAX(I31:I35)+1))</f>
        <v/>
      </c>
      <c r="J41" s="113"/>
      <c r="K41" s="114"/>
      <c r="L41" s="115"/>
      <c r="M41" s="116"/>
      <c r="N41" s="117"/>
      <c r="O41" s="106" t="str">
        <f>IF(J41="長方形",K41&amp;"×"&amp;L41,IF(J41="三角形",K41&amp;"×"&amp;L41&amp;"÷2",IF(J41="台形","("&amp;K41&amp;"＋"&amp;L41&amp;")×"&amp;M41&amp;"÷2",IF(J41="円",K41&amp;"×"&amp;K41&amp;"×π"))))&amp;IF(N41&gt;1,"×"&amp;N41,"")&amp;"＝"</f>
        <v>FALSE＝</v>
      </c>
      <c r="P41" s="107">
        <f>IF(J41="長方形",K41*L41,IF(J41="三角形",K41*L41/2,IF(J41="台形",(K41+L41)*M41/2,IF(J41="円",K41^2*PI()))))*IF(N41="",1,N41)</f>
        <v>0</v>
      </c>
      <c r="Q41" s="130"/>
    </row>
    <row r="42" spans="3:17" x14ac:dyDescent="0.15">
      <c r="D42" s="5"/>
      <c r="F42" s="5"/>
      <c r="I42" s="67" t="str">
        <f>IF(J42="", "",I41+1)</f>
        <v/>
      </c>
      <c r="J42" s="134"/>
      <c r="K42" s="118"/>
      <c r="L42" s="119"/>
      <c r="M42" s="120"/>
      <c r="N42" s="121"/>
      <c r="O42" s="106" t="str">
        <f>IF(J42="長方形",K42&amp;"×"&amp;L42,IF(J42="三角形",K42&amp;"×"&amp;L42&amp;"÷2",IF(J42="台形","("&amp;K42&amp;"＋"&amp;L42&amp;")×"&amp;M42&amp;"÷2",IF(J42="円",K42&amp;"×"&amp;K42&amp;"×π"))))&amp;IF(N42&gt;1,"×"&amp;N42,"")&amp;"＝"</f>
        <v>FALSE＝</v>
      </c>
      <c r="P42" s="107">
        <f>IF(J42="長方形",K42*L42,IF(J42="三角形",K42*L42/2,IF(J42="台形",(K42+L42)*M42/2,IF(J42="円",K42^2*PI()))))*IF(N42="",1,N42)</f>
        <v>0</v>
      </c>
      <c r="Q42" s="131"/>
    </row>
    <row r="43" spans="3:17" x14ac:dyDescent="0.15">
      <c r="D43" s="5"/>
      <c r="F43" s="5"/>
      <c r="I43" s="67" t="str">
        <f>IF(J43="", "",I42+1)</f>
        <v/>
      </c>
      <c r="J43" s="124"/>
      <c r="K43" s="122"/>
      <c r="L43" s="123"/>
      <c r="M43" s="124"/>
      <c r="N43" s="125"/>
      <c r="O43" s="106" t="str">
        <f>IF(J43="長方形",K43&amp;"×"&amp;L43,IF(J43="三角形",K43&amp;"×"&amp;L43&amp;"÷2",IF(J43="台形","("&amp;K43&amp;"＋"&amp;L43&amp;")×"&amp;M43&amp;"÷2",IF(J43="円",K43&amp;"×"&amp;K43&amp;"×π"))))&amp;IF(N43&gt;1,"×"&amp;N43,"")&amp;"＝"</f>
        <v>FALSE＝</v>
      </c>
      <c r="P43" s="107">
        <f>IF(J43="長方形",K43*L43,IF(J43="三角形",K43*L43/2,IF(J43="台形",(K43+L43)*M43/2,IF(J43="円",K43^2*PI()))))*IF(N43="",1,N43)</f>
        <v>0</v>
      </c>
      <c r="Q43" s="132"/>
    </row>
    <row r="44" spans="3:17" x14ac:dyDescent="0.15">
      <c r="D44" s="5"/>
      <c r="F44" s="5"/>
      <c r="I44" s="67" t="str">
        <f>IF(J44="", "",I43+1)</f>
        <v/>
      </c>
      <c r="J44" s="124"/>
      <c r="K44" s="122"/>
      <c r="L44" s="123"/>
      <c r="M44" s="124"/>
      <c r="N44" s="125"/>
      <c r="O44" s="106" t="str">
        <f>IF(J44="長方形",K44&amp;"×"&amp;L44,IF(J44="三角形",K44&amp;"×"&amp;L44&amp;"÷2",IF(J44="台形","("&amp;K44&amp;"＋"&amp;L44&amp;")×"&amp;M44&amp;"÷2",IF(J44="円",K44&amp;"×"&amp;K44&amp;"×π"))))&amp;IF(N44&gt;1,"×"&amp;N44,"")&amp;"＝"</f>
        <v>FALSE＝</v>
      </c>
      <c r="P44" s="107">
        <f>IF(J44="長方形",K44*L44,IF(J44="三角形",K44*L44/2,IF(J44="台形",(K44+L44)*M44/2,IF(J44="円",K44^2*PI()))))*IF(N44="",1,N44)</f>
        <v>0</v>
      </c>
      <c r="Q44" s="132"/>
    </row>
    <row r="45" spans="3:17" ht="14.25" thickBot="1" x14ac:dyDescent="0.2">
      <c r="F45" s="5"/>
      <c r="I45" s="67" t="str">
        <f>IF(J45="", "",I44+1)</f>
        <v/>
      </c>
      <c r="J45" s="135"/>
      <c r="K45" s="126"/>
      <c r="L45" s="127"/>
      <c r="M45" s="128"/>
      <c r="N45" s="129"/>
      <c r="O45" s="106" t="str">
        <f>IF(J45="長方形",K45&amp;"×"&amp;L45,IF(J45="三角形",K45&amp;"×"&amp;L45&amp;"÷2",IF(J45="台形","("&amp;K45&amp;"＋"&amp;L45&amp;")×"&amp;M45&amp;"÷2",IF(J45="円",K45&amp;"×"&amp;K45&amp;"×π"))))&amp;IF(N45&gt;1,"×"&amp;N45,"")&amp;"＝"</f>
        <v>FALSE＝</v>
      </c>
      <c r="P45" s="107">
        <f>IF(J45="長方形",K45*L45,IF(J45="三角形",K45*L45/2,IF(J45="台形",(K45+L45)*M45/2,IF(J45="円",K45^2*PI()))))*IF(N45="",1,N45)</f>
        <v>0</v>
      </c>
      <c r="Q45" s="133"/>
    </row>
    <row r="46" spans="3:17" ht="14.25" thickTop="1" x14ac:dyDescent="0.15">
      <c r="F46" s="5"/>
      <c r="I46" s="70" t="s">
        <v>14</v>
      </c>
      <c r="J46" s="71"/>
      <c r="K46" s="71"/>
      <c r="L46" s="71"/>
      <c r="M46" s="71"/>
      <c r="N46" s="72"/>
      <c r="O46" s="108"/>
      <c r="P46" s="109">
        <f>SUM(P41:P45)</f>
        <v>0</v>
      </c>
      <c r="Q46" s="59" t="str">
        <f>IF(COUNTIF(Q41:Q45,"有")&gt;0,"有","無")</f>
        <v>無</v>
      </c>
    </row>
    <row r="47" spans="3:17" s="2" customFormat="1" x14ac:dyDescent="0.15">
      <c r="C47" s="16"/>
      <c r="D47" s="26"/>
      <c r="E47" s="21"/>
      <c r="F47" s="6"/>
      <c r="G47" s="60"/>
      <c r="H47" s="26"/>
      <c r="I47" s="6"/>
      <c r="J47" s="6"/>
      <c r="K47" s="6"/>
      <c r="L47" s="6"/>
      <c r="M47" s="6"/>
      <c r="N47" s="22"/>
      <c r="O47" s="6"/>
      <c r="P47" s="6"/>
      <c r="Q47" s="6"/>
    </row>
    <row r="48" spans="3:17" s="2" customFormat="1" ht="14.25" x14ac:dyDescent="0.15">
      <c r="C48" s="13">
        <v>4</v>
      </c>
      <c r="D48" s="6"/>
      <c r="E48" s="14"/>
      <c r="F48" s="6"/>
      <c r="G48" s="15"/>
      <c r="H48" s="16"/>
      <c r="I48" s="5"/>
      <c r="J48" s="5"/>
      <c r="K48" s="17"/>
      <c r="L48" s="5"/>
      <c r="M48" s="5"/>
      <c r="N48" s="18"/>
      <c r="O48" s="5"/>
      <c r="P48" s="5"/>
      <c r="Q48" s="12"/>
    </row>
    <row r="49" spans="3:17" x14ac:dyDescent="0.15">
      <c r="C49" s="73" t="s">
        <v>15</v>
      </c>
      <c r="D49" s="73" t="s">
        <v>1</v>
      </c>
      <c r="E49" s="73" t="s">
        <v>3</v>
      </c>
      <c r="F49" s="73" t="s">
        <v>4</v>
      </c>
      <c r="G49" s="86" t="s">
        <v>5</v>
      </c>
      <c r="I49" s="73" t="s">
        <v>16</v>
      </c>
      <c r="J49" s="75" t="s">
        <v>17</v>
      </c>
      <c r="K49" s="77" t="s">
        <v>18</v>
      </c>
      <c r="L49" s="78"/>
      <c r="M49" s="79"/>
      <c r="N49" s="80" t="s">
        <v>19</v>
      </c>
      <c r="O49" s="82" t="s">
        <v>20</v>
      </c>
      <c r="P49" s="84" t="s">
        <v>3</v>
      </c>
      <c r="Q49" s="88" t="s">
        <v>4</v>
      </c>
    </row>
    <row r="50" spans="3:17" ht="14.25" thickBot="1" x14ac:dyDescent="0.2">
      <c r="C50" s="74"/>
      <c r="D50" s="74"/>
      <c r="E50" s="74"/>
      <c r="F50" s="74"/>
      <c r="G50" s="87"/>
      <c r="H50" s="26"/>
      <c r="I50" s="74"/>
      <c r="J50" s="76"/>
      <c r="K50" s="27" t="s">
        <v>31</v>
      </c>
      <c r="L50" s="28" t="s">
        <v>25</v>
      </c>
      <c r="M50" s="29" t="s">
        <v>32</v>
      </c>
      <c r="N50" s="81"/>
      <c r="O50" s="83"/>
      <c r="P50" s="85"/>
      <c r="Q50" s="89"/>
    </row>
    <row r="51" spans="3:17" ht="14.25" thickTop="1" x14ac:dyDescent="0.15">
      <c r="C51" s="111"/>
      <c r="D51" s="112"/>
      <c r="E51" s="105">
        <f>ROUND(P56,2)</f>
        <v>0</v>
      </c>
      <c r="F51" s="105" t="str">
        <f>Q56</f>
        <v>無</v>
      </c>
      <c r="G51" s="104">
        <f>IF(E51=0,0,IF(E51&lt;2,500,IF(E51&lt;5,1000,IF(E51&lt;10,2000,IF(E51&lt;20,4000,IF(E51&lt;30,7000,IF(E51&lt;50,11000,MIN(11000+ROUNDUP(E51-50,0)*250,60000))))))))*IF(F51="有",2,1)</f>
        <v>0</v>
      </c>
      <c r="H51" s="26"/>
      <c r="I51" s="67" t="str">
        <f>IF(J51="", "",(MAX(I41:I45)+1))</f>
        <v/>
      </c>
      <c r="J51" s="113"/>
      <c r="K51" s="114"/>
      <c r="L51" s="115"/>
      <c r="M51" s="116"/>
      <c r="N51" s="117"/>
      <c r="O51" s="106" t="str">
        <f>IF(J51="長方形",K51&amp;"×"&amp;L51,IF(J51="三角形",K51&amp;"×"&amp;L51&amp;"÷2",IF(J51="台形","("&amp;K51&amp;"＋"&amp;L51&amp;")×"&amp;M51&amp;"÷2",IF(J51="円",K51&amp;"×"&amp;K51&amp;"×π"))))&amp;IF(N51&gt;1,"×"&amp;N51,"")&amp;"＝"</f>
        <v>FALSE＝</v>
      </c>
      <c r="P51" s="107">
        <f>IF(J51="長方形",K51*L51,IF(J51="三角形",K51*L51/2,IF(J51="台形",(K51+L51)*M51/2,IF(J51="円",K51^2*PI()))))*IF(N51="",1,N51)</f>
        <v>0</v>
      </c>
      <c r="Q51" s="130"/>
    </row>
    <row r="52" spans="3:17" x14ac:dyDescent="0.15">
      <c r="D52" s="5"/>
      <c r="F52" s="5"/>
      <c r="I52" s="67" t="str">
        <f>IF(J52="", "",I51+1)</f>
        <v/>
      </c>
      <c r="J52" s="134"/>
      <c r="K52" s="118"/>
      <c r="L52" s="119"/>
      <c r="M52" s="120"/>
      <c r="N52" s="121"/>
      <c r="O52" s="106" t="str">
        <f>IF(J52="長方形",K52&amp;"×"&amp;L52,IF(J52="三角形",K52&amp;"×"&amp;L52&amp;"÷2",IF(J52="台形","("&amp;K52&amp;"＋"&amp;L52&amp;")×"&amp;M52&amp;"÷2",IF(J52="円",K52&amp;"×"&amp;K52&amp;"×π"))))&amp;IF(N52&gt;1,"×"&amp;N52,"")&amp;"＝"</f>
        <v>FALSE＝</v>
      </c>
      <c r="P52" s="107">
        <f>IF(J52="長方形",K52*L52,IF(J52="三角形",K52*L52/2,IF(J52="台形",(K52+L52)*M52/2,IF(J52="円",K52^2*PI()))))*IF(N52="",1,N52)</f>
        <v>0</v>
      </c>
      <c r="Q52" s="131"/>
    </row>
    <row r="53" spans="3:17" x14ac:dyDescent="0.15">
      <c r="D53" s="5"/>
      <c r="F53" s="5"/>
      <c r="I53" s="67" t="str">
        <f>IF(J53="", "",I52+1)</f>
        <v/>
      </c>
      <c r="J53" s="124"/>
      <c r="K53" s="122"/>
      <c r="L53" s="123"/>
      <c r="M53" s="124"/>
      <c r="N53" s="125"/>
      <c r="O53" s="106" t="str">
        <f>IF(J53="長方形",K53&amp;"×"&amp;L53,IF(J53="三角形",K53&amp;"×"&amp;L53&amp;"÷2",IF(J53="台形","("&amp;K53&amp;"＋"&amp;L53&amp;")×"&amp;M53&amp;"÷2",IF(J53="円",K53&amp;"×"&amp;K53&amp;"×π"))))&amp;IF(N53&gt;1,"×"&amp;N53,"")&amp;"＝"</f>
        <v>FALSE＝</v>
      </c>
      <c r="P53" s="107">
        <f>IF(J53="長方形",K53*L53,IF(J53="三角形",K53*L53/2,IF(J53="台形",(K53+L53)*M53/2,IF(J53="円",K53^2*PI()))))*IF(N53="",1,N53)</f>
        <v>0</v>
      </c>
      <c r="Q53" s="132"/>
    </row>
    <row r="54" spans="3:17" x14ac:dyDescent="0.15">
      <c r="D54" s="5"/>
      <c r="F54" s="5"/>
      <c r="I54" s="67" t="str">
        <f>IF(J54="", "",I53+1)</f>
        <v/>
      </c>
      <c r="J54" s="124"/>
      <c r="K54" s="122"/>
      <c r="L54" s="123"/>
      <c r="M54" s="124"/>
      <c r="N54" s="125"/>
      <c r="O54" s="106" t="str">
        <f>IF(J54="長方形",K54&amp;"×"&amp;L54,IF(J54="三角形",K54&amp;"×"&amp;L54&amp;"÷2",IF(J54="台形","("&amp;K54&amp;"＋"&amp;L54&amp;")×"&amp;M54&amp;"÷2",IF(J54="円",K54&amp;"×"&amp;K54&amp;"×π"))))&amp;IF(N54&gt;1,"×"&amp;N54,"")&amp;"＝"</f>
        <v>FALSE＝</v>
      </c>
      <c r="P54" s="107">
        <f>IF(J54="長方形",K54*L54,IF(J54="三角形",K54*L54/2,IF(J54="台形",(K54+L54)*M54/2,IF(J54="円",K54^2*PI()))))*IF(N54="",1,N54)</f>
        <v>0</v>
      </c>
      <c r="Q54" s="132"/>
    </row>
    <row r="55" spans="3:17" s="2" customFormat="1" ht="14.25" thickBot="1" x14ac:dyDescent="0.2">
      <c r="C55" s="5"/>
      <c r="D55" s="6"/>
      <c r="E55" s="14"/>
      <c r="F55" s="5"/>
      <c r="G55" s="15"/>
      <c r="H55" s="16"/>
      <c r="I55" s="67" t="str">
        <f>IF(J55="", "",I54+1)</f>
        <v/>
      </c>
      <c r="J55" s="135"/>
      <c r="K55" s="126"/>
      <c r="L55" s="127"/>
      <c r="M55" s="128"/>
      <c r="N55" s="129"/>
      <c r="O55" s="106" t="str">
        <f>IF(J55="長方形",K55&amp;"×"&amp;L55,IF(J55="三角形",K55&amp;"×"&amp;L55&amp;"÷2",IF(J55="台形","("&amp;K55&amp;"＋"&amp;L55&amp;")×"&amp;M55&amp;"÷2",IF(J55="円",K55&amp;"×"&amp;K55&amp;"×π"))))&amp;IF(N55&gt;1,"×"&amp;N55,"")&amp;"＝"</f>
        <v>FALSE＝</v>
      </c>
      <c r="P55" s="107">
        <f>IF(J55="長方形",K55*L55,IF(J55="三角形",K55*L55/2,IF(J55="台形",(K55+L55)*M55/2,IF(J55="円",K55^2*PI()))))*IF(N55="",1,N55)</f>
        <v>0</v>
      </c>
      <c r="Q55" s="133"/>
    </row>
    <row r="56" spans="3:17" s="2" customFormat="1" ht="14.25" thickTop="1" x14ac:dyDescent="0.15">
      <c r="C56" s="5"/>
      <c r="D56" s="6"/>
      <c r="E56" s="14"/>
      <c r="F56" s="5"/>
      <c r="G56" s="15"/>
      <c r="H56" s="16"/>
      <c r="I56" s="70" t="s">
        <v>14</v>
      </c>
      <c r="J56" s="71"/>
      <c r="K56" s="71"/>
      <c r="L56" s="71"/>
      <c r="M56" s="71"/>
      <c r="N56" s="72"/>
      <c r="O56" s="108"/>
      <c r="P56" s="109">
        <f>SUM(P51:P55)</f>
        <v>0</v>
      </c>
      <c r="Q56" s="59" t="str">
        <f>IF(COUNTIF(Q51:Q55,"有")&gt;0,"有","無")</f>
        <v>無</v>
      </c>
    </row>
    <row r="57" spans="3:17" x14ac:dyDescent="0.15">
      <c r="F57" s="5"/>
      <c r="K57" s="5"/>
      <c r="Q57" s="5"/>
    </row>
    <row r="58" spans="3:17" ht="14.25" x14ac:dyDescent="0.15">
      <c r="C58" s="13">
        <v>5</v>
      </c>
    </row>
    <row r="59" spans="3:17" x14ac:dyDescent="0.15">
      <c r="C59" s="73" t="s">
        <v>15</v>
      </c>
      <c r="D59" s="73" t="s">
        <v>1</v>
      </c>
      <c r="E59" s="73" t="s">
        <v>3</v>
      </c>
      <c r="F59" s="73" t="s">
        <v>4</v>
      </c>
      <c r="G59" s="86" t="s">
        <v>5</v>
      </c>
      <c r="I59" s="73" t="s">
        <v>16</v>
      </c>
      <c r="J59" s="75" t="s">
        <v>17</v>
      </c>
      <c r="K59" s="77" t="s">
        <v>18</v>
      </c>
      <c r="L59" s="78"/>
      <c r="M59" s="79"/>
      <c r="N59" s="80" t="s">
        <v>19</v>
      </c>
      <c r="O59" s="82" t="s">
        <v>20</v>
      </c>
      <c r="P59" s="84" t="s">
        <v>3</v>
      </c>
      <c r="Q59" s="88" t="s">
        <v>4</v>
      </c>
    </row>
    <row r="60" spans="3:17" s="2" customFormat="1" ht="14.25" thickBot="1" x14ac:dyDescent="0.2">
      <c r="C60" s="74"/>
      <c r="D60" s="74"/>
      <c r="E60" s="74"/>
      <c r="F60" s="74"/>
      <c r="G60" s="87"/>
      <c r="H60" s="26"/>
      <c r="I60" s="74"/>
      <c r="J60" s="76"/>
      <c r="K60" s="27" t="s">
        <v>33</v>
      </c>
      <c r="L60" s="28" t="s">
        <v>25</v>
      </c>
      <c r="M60" s="29" t="s">
        <v>34</v>
      </c>
      <c r="N60" s="81"/>
      <c r="O60" s="83"/>
      <c r="P60" s="85"/>
      <c r="Q60" s="89"/>
    </row>
    <row r="61" spans="3:17" s="2" customFormat="1" ht="14.25" thickTop="1" x14ac:dyDescent="0.15">
      <c r="C61" s="111"/>
      <c r="D61" s="112"/>
      <c r="E61" s="105">
        <f>ROUND(P66,2)</f>
        <v>0</v>
      </c>
      <c r="F61" s="105" t="str">
        <f>Q66</f>
        <v>無</v>
      </c>
      <c r="G61" s="104">
        <f>IF(E61=0,0,IF(E61&lt;2,500,IF(E61&lt;5,1000,IF(E61&lt;10,2000,IF(E61&lt;20,4000,IF(E61&lt;30,7000,IF(E61&lt;50,11000,MIN(11000+ROUNDUP(E61-50,0)*250,60000))))))))*IF(F61="有",2,1)</f>
        <v>0</v>
      </c>
      <c r="H61" s="26"/>
      <c r="I61" s="67" t="str">
        <f>IF(J61="", "",(MAX(I51:I55)+1))</f>
        <v/>
      </c>
      <c r="J61" s="113"/>
      <c r="K61" s="114"/>
      <c r="L61" s="115"/>
      <c r="M61" s="116"/>
      <c r="N61" s="117"/>
      <c r="O61" s="106" t="str">
        <f>IF(J61="長方形",K61&amp;"×"&amp;L61,IF(J61="三角形",K61&amp;"×"&amp;L61&amp;"÷2",IF(J61="台形","("&amp;K61&amp;"＋"&amp;L61&amp;")×"&amp;M61&amp;"÷2",IF(J61="円",K61&amp;"×"&amp;K61&amp;"×π"))))&amp;IF(N61&gt;1,"×"&amp;N61,"")&amp;"＝"</f>
        <v>FALSE＝</v>
      </c>
      <c r="P61" s="107">
        <f>IF(J61="長方形",K61*L61,IF(J61="三角形",K61*L61/2,IF(J61="台形",(K61+L61)*M61/2,IF(J61="円",K61^2*PI()))))*IF(N61="",1,N61)</f>
        <v>0</v>
      </c>
      <c r="Q61" s="130"/>
    </row>
    <row r="62" spans="3:17" x14ac:dyDescent="0.15">
      <c r="D62" s="5"/>
      <c r="F62" s="5"/>
      <c r="I62" s="67" t="str">
        <f>IF(J62="", "",I61+1)</f>
        <v/>
      </c>
      <c r="J62" s="134"/>
      <c r="K62" s="118"/>
      <c r="L62" s="119"/>
      <c r="M62" s="120"/>
      <c r="N62" s="121"/>
      <c r="O62" s="106" t="str">
        <f>IF(J62="長方形",K62&amp;"×"&amp;L62,IF(J62="三角形",K62&amp;"×"&amp;L62&amp;"÷2",IF(J62="台形","("&amp;K62&amp;"＋"&amp;L62&amp;")×"&amp;M62&amp;"÷2",IF(J62="円",K62&amp;"×"&amp;K62&amp;"×π"))))&amp;IF(N62&gt;1,"×"&amp;N62,"")&amp;"＝"</f>
        <v>FALSE＝</v>
      </c>
      <c r="P62" s="107">
        <f>IF(J62="長方形",K62*L62,IF(J62="三角形",K62*L62/2,IF(J62="台形",(K62+L62)*M62/2,IF(J62="円",K62^2*PI()))))*IF(N62="",1,N62)</f>
        <v>0</v>
      </c>
      <c r="Q62" s="131"/>
    </row>
    <row r="63" spans="3:17" x14ac:dyDescent="0.15">
      <c r="D63" s="5"/>
      <c r="F63" s="5"/>
      <c r="I63" s="67" t="str">
        <f>IF(J63="", "",I62+1)</f>
        <v/>
      </c>
      <c r="J63" s="124"/>
      <c r="K63" s="122"/>
      <c r="L63" s="123"/>
      <c r="M63" s="124"/>
      <c r="N63" s="125"/>
      <c r="O63" s="106" t="str">
        <f>IF(J63="長方形",K63&amp;"×"&amp;L63,IF(J63="三角形",K63&amp;"×"&amp;L63&amp;"÷2",IF(J63="台形","("&amp;K63&amp;"＋"&amp;L63&amp;")×"&amp;M63&amp;"÷2",IF(J63="円",K63&amp;"×"&amp;K63&amp;"×π"))))&amp;IF(N63&gt;1,"×"&amp;N63,"")&amp;"＝"</f>
        <v>FALSE＝</v>
      </c>
      <c r="P63" s="107">
        <f>IF(J63="長方形",K63*L63,IF(J63="三角形",K63*L63/2,IF(J63="台形",(K63+L63)*M63/2,IF(J63="円",K63^2*PI()))))*IF(N63="",1,N63)</f>
        <v>0</v>
      </c>
      <c r="Q63" s="132"/>
    </row>
    <row r="64" spans="3:17" x14ac:dyDescent="0.15">
      <c r="D64" s="5"/>
      <c r="F64" s="5"/>
      <c r="I64" s="67" t="str">
        <f>IF(J64="", "",I63+1)</f>
        <v/>
      </c>
      <c r="J64" s="124"/>
      <c r="K64" s="122"/>
      <c r="L64" s="123"/>
      <c r="M64" s="124"/>
      <c r="N64" s="125"/>
      <c r="O64" s="106" t="str">
        <f>IF(J64="長方形",K64&amp;"×"&amp;L64,IF(J64="三角形",K64&amp;"×"&amp;L64&amp;"÷2",IF(J64="台形","("&amp;K64&amp;"＋"&amp;L64&amp;")×"&amp;M64&amp;"÷2",IF(J64="円",K64&amp;"×"&amp;K64&amp;"×π"))))&amp;IF(N64&gt;1,"×"&amp;N64,"")&amp;"＝"</f>
        <v>FALSE＝</v>
      </c>
      <c r="P64" s="107">
        <f>IF(J64="長方形",K64*L64,IF(J64="三角形",K64*L64/2,IF(J64="台形",(K64+L64)*M64/2,IF(J64="円",K64^2*PI()))))*IF(N64="",1,N64)</f>
        <v>0</v>
      </c>
      <c r="Q64" s="132"/>
    </row>
    <row r="65" spans="3:17" ht="14.25" thickBot="1" x14ac:dyDescent="0.2">
      <c r="F65" s="5"/>
      <c r="I65" s="67" t="str">
        <f>IF(J65="", "",I64+1)</f>
        <v/>
      </c>
      <c r="J65" s="135"/>
      <c r="K65" s="126"/>
      <c r="L65" s="127"/>
      <c r="M65" s="128"/>
      <c r="N65" s="129"/>
      <c r="O65" s="106" t="str">
        <f>IF(J65="長方形",K65&amp;"×"&amp;L65,IF(J65="三角形",K65&amp;"×"&amp;L65&amp;"÷2",IF(J65="台形","("&amp;K65&amp;"＋"&amp;L65&amp;")×"&amp;M65&amp;"÷2",IF(J65="円",K65&amp;"×"&amp;K65&amp;"×π"))))&amp;IF(N65&gt;1,"×"&amp;N65,"")&amp;"＝"</f>
        <v>FALSE＝</v>
      </c>
      <c r="P65" s="107">
        <f>IF(J65="長方形",K65*L65,IF(J65="三角形",K65*L65/2,IF(J65="台形",(K65+L65)*M65/2,IF(J65="円",K65^2*PI()))))*IF(N65="",1,N65)</f>
        <v>0</v>
      </c>
      <c r="Q65" s="133"/>
    </row>
    <row r="66" spans="3:17" ht="14.25" thickTop="1" x14ac:dyDescent="0.15">
      <c r="F66" s="5"/>
      <c r="I66" s="70" t="s">
        <v>14</v>
      </c>
      <c r="J66" s="71"/>
      <c r="K66" s="71"/>
      <c r="L66" s="71"/>
      <c r="M66" s="71"/>
      <c r="N66" s="72"/>
      <c r="O66" s="108"/>
      <c r="P66" s="109">
        <f>SUM(P61:P65)</f>
        <v>0</v>
      </c>
      <c r="Q66" s="59" t="str">
        <f>IF(COUNTIF(Q61:Q65,"有")&gt;0,"有","無")</f>
        <v>無</v>
      </c>
    </row>
    <row r="67" spans="3:17" x14ac:dyDescent="0.15">
      <c r="F67" s="5"/>
      <c r="K67" s="5"/>
      <c r="Q67" s="5"/>
    </row>
    <row r="68" spans="3:17" ht="14.25" x14ac:dyDescent="0.15">
      <c r="C68" s="13">
        <v>6</v>
      </c>
      <c r="F68" s="5"/>
      <c r="K68" s="5"/>
      <c r="Q68" s="5"/>
    </row>
    <row r="69" spans="3:17" x14ac:dyDescent="0.15">
      <c r="C69" s="73" t="s">
        <v>15</v>
      </c>
      <c r="D69" s="73" t="s">
        <v>1</v>
      </c>
      <c r="E69" s="73" t="s">
        <v>3</v>
      </c>
      <c r="F69" s="73" t="s">
        <v>4</v>
      </c>
      <c r="G69" s="86" t="s">
        <v>5</v>
      </c>
      <c r="I69" s="73" t="s">
        <v>16</v>
      </c>
      <c r="J69" s="75" t="s">
        <v>17</v>
      </c>
      <c r="K69" s="77" t="s">
        <v>18</v>
      </c>
      <c r="L69" s="78"/>
      <c r="M69" s="79"/>
      <c r="N69" s="80" t="s">
        <v>19</v>
      </c>
      <c r="O69" s="82" t="s">
        <v>20</v>
      </c>
      <c r="P69" s="84" t="s">
        <v>3</v>
      </c>
      <c r="Q69" s="88" t="s">
        <v>4</v>
      </c>
    </row>
    <row r="70" spans="3:17" ht="14.25" thickBot="1" x14ac:dyDescent="0.2">
      <c r="C70" s="74"/>
      <c r="D70" s="74"/>
      <c r="E70" s="74"/>
      <c r="F70" s="74"/>
      <c r="G70" s="87"/>
      <c r="H70" s="26"/>
      <c r="I70" s="74"/>
      <c r="J70" s="76"/>
      <c r="K70" s="27" t="s">
        <v>29</v>
      </c>
      <c r="L70" s="28" t="s">
        <v>25</v>
      </c>
      <c r="M70" s="29" t="s">
        <v>32</v>
      </c>
      <c r="N70" s="81"/>
      <c r="O70" s="83"/>
      <c r="P70" s="85"/>
      <c r="Q70" s="89"/>
    </row>
    <row r="71" spans="3:17" ht="14.25" thickTop="1" x14ac:dyDescent="0.15">
      <c r="C71" s="111"/>
      <c r="D71" s="112"/>
      <c r="E71" s="105">
        <f>ROUND(P76,2)</f>
        <v>0</v>
      </c>
      <c r="F71" s="105" t="str">
        <f>Q76</f>
        <v>無</v>
      </c>
      <c r="G71" s="104">
        <f>IF(E71=0,0,IF(E71&lt;2,500,IF(E71&lt;5,1000,IF(E71&lt;10,2000,IF(E71&lt;20,4000,IF(E71&lt;30,7000,IF(E71&lt;50,11000,MIN(11000+ROUNDUP(E71-50,0)*250,60000))))))))*IF(F71="有",2,1)</f>
        <v>0</v>
      </c>
      <c r="H71" s="26"/>
      <c r="I71" s="67" t="str">
        <f>IF(J71="", "",(MAX(I61:I65)+1))</f>
        <v/>
      </c>
      <c r="J71" s="113"/>
      <c r="K71" s="114"/>
      <c r="L71" s="115"/>
      <c r="M71" s="116"/>
      <c r="N71" s="117"/>
      <c r="O71" s="106" t="str">
        <f>IF(J71="長方形",K71&amp;"×"&amp;L71,IF(J71="三角形",K71&amp;"×"&amp;L71&amp;"÷2",IF(J71="台形","("&amp;K71&amp;"＋"&amp;L71&amp;")×"&amp;M71&amp;"÷2",IF(J71="円",K71&amp;"×"&amp;K71&amp;"×π"))))&amp;IF(N71&gt;1,"×"&amp;N71,"")&amp;"＝"</f>
        <v>FALSE＝</v>
      </c>
      <c r="P71" s="107">
        <f>IF(J71="長方形",K71*L71,IF(J71="三角形",K71*L71/2,IF(J71="台形",(K71+L71)*M71/2,IF(J71="円",K71^2*PI()))))*IF(N71="",1,N71)</f>
        <v>0</v>
      </c>
      <c r="Q71" s="130"/>
    </row>
    <row r="72" spans="3:17" x14ac:dyDescent="0.15">
      <c r="D72" s="5"/>
      <c r="F72" s="5"/>
      <c r="I72" s="67" t="str">
        <f>IF(J72="", "",I71+1)</f>
        <v/>
      </c>
      <c r="J72" s="134"/>
      <c r="K72" s="118"/>
      <c r="L72" s="119"/>
      <c r="M72" s="120"/>
      <c r="N72" s="121"/>
      <c r="O72" s="106" t="str">
        <f>IF(J72="長方形",K72&amp;"×"&amp;L72,IF(J72="三角形",K72&amp;"×"&amp;L72&amp;"÷2",IF(J72="台形","("&amp;K72&amp;"＋"&amp;L72&amp;")×"&amp;M72&amp;"÷2",IF(J72="円",K72&amp;"×"&amp;K72&amp;"×π"))))&amp;IF(N72&gt;1,"×"&amp;N72,"")&amp;"＝"</f>
        <v>FALSE＝</v>
      </c>
      <c r="P72" s="107">
        <f>IF(J72="長方形",K72*L72,IF(J72="三角形",K72*L72/2,IF(J72="台形",(K72+L72)*M72/2,IF(J72="円",K72^2*PI()))))*IF(N72="",1,N72)</f>
        <v>0</v>
      </c>
      <c r="Q72" s="131"/>
    </row>
    <row r="73" spans="3:17" x14ac:dyDescent="0.15">
      <c r="D73" s="5"/>
      <c r="F73" s="5"/>
      <c r="I73" s="67" t="str">
        <f>IF(J73="", "",I72+1)</f>
        <v/>
      </c>
      <c r="J73" s="124"/>
      <c r="K73" s="122"/>
      <c r="L73" s="123"/>
      <c r="M73" s="124"/>
      <c r="N73" s="125"/>
      <c r="O73" s="106" t="str">
        <f>IF(J73="長方形",K73&amp;"×"&amp;L73,IF(J73="三角形",K73&amp;"×"&amp;L73&amp;"÷2",IF(J73="台形","("&amp;K73&amp;"＋"&amp;L73&amp;")×"&amp;M73&amp;"÷2",IF(J73="円",K73&amp;"×"&amp;K73&amp;"×π"))))&amp;IF(N73&gt;1,"×"&amp;N73,"")&amp;"＝"</f>
        <v>FALSE＝</v>
      </c>
      <c r="P73" s="107">
        <f>IF(J73="長方形",K73*L73,IF(J73="三角形",K73*L73/2,IF(J73="台形",(K73+L73)*M73/2,IF(J73="円",K73^2*PI()))))*IF(N73="",1,N73)</f>
        <v>0</v>
      </c>
      <c r="Q73" s="132"/>
    </row>
    <row r="74" spans="3:17" x14ac:dyDescent="0.15">
      <c r="D74" s="5"/>
      <c r="F74" s="5"/>
      <c r="I74" s="67" t="str">
        <f>IF(J74="", "",I73+1)</f>
        <v/>
      </c>
      <c r="J74" s="124"/>
      <c r="K74" s="122"/>
      <c r="L74" s="123"/>
      <c r="M74" s="124"/>
      <c r="N74" s="125"/>
      <c r="O74" s="106" t="str">
        <f>IF(J74="長方形",K74&amp;"×"&amp;L74,IF(J74="三角形",K74&amp;"×"&amp;L74&amp;"÷2",IF(J74="台形","("&amp;K74&amp;"＋"&amp;L74&amp;")×"&amp;M74&amp;"÷2",IF(J74="円",K74&amp;"×"&amp;K74&amp;"×π"))))&amp;IF(N74&gt;1,"×"&amp;N74,"")&amp;"＝"</f>
        <v>FALSE＝</v>
      </c>
      <c r="P74" s="107">
        <f>IF(J74="長方形",K74*L74,IF(J74="三角形",K74*L74/2,IF(J74="台形",(K74+L74)*M74/2,IF(J74="円",K74^2*PI()))))*IF(N74="",1,N74)</f>
        <v>0</v>
      </c>
      <c r="Q74" s="132"/>
    </row>
    <row r="75" spans="3:17" ht="14.25" thickBot="1" x14ac:dyDescent="0.2">
      <c r="F75" s="5"/>
      <c r="I75" s="67" t="str">
        <f>IF(J75="", "",I74+1)</f>
        <v/>
      </c>
      <c r="J75" s="135"/>
      <c r="K75" s="126"/>
      <c r="L75" s="127"/>
      <c r="M75" s="128"/>
      <c r="N75" s="129"/>
      <c r="O75" s="106" t="str">
        <f>IF(J75="長方形",K75&amp;"×"&amp;L75,IF(J75="三角形",K75&amp;"×"&amp;L75&amp;"÷2",IF(J75="台形","("&amp;K75&amp;"＋"&amp;L75&amp;")×"&amp;M75&amp;"÷2",IF(J75="円",K75&amp;"×"&amp;K75&amp;"×π"))))&amp;IF(N75&gt;1,"×"&amp;N75,"")&amp;"＝"</f>
        <v>FALSE＝</v>
      </c>
      <c r="P75" s="107">
        <f>IF(J75="長方形",K75*L75,IF(J75="三角形",K75*L75/2,IF(J75="台形",(K75+L75)*M75/2,IF(J75="円",K75^2*PI()))))*IF(N75="",1,N75)</f>
        <v>0</v>
      </c>
      <c r="Q75" s="133"/>
    </row>
    <row r="76" spans="3:17" ht="14.25" thickTop="1" x14ac:dyDescent="0.15">
      <c r="F76" s="5"/>
      <c r="I76" s="70" t="s">
        <v>14</v>
      </c>
      <c r="J76" s="71"/>
      <c r="K76" s="71"/>
      <c r="L76" s="71"/>
      <c r="M76" s="71"/>
      <c r="N76" s="72"/>
      <c r="O76" s="108"/>
      <c r="P76" s="109">
        <f>SUM(P71:P75)</f>
        <v>0</v>
      </c>
      <c r="Q76" s="59" t="str">
        <f>IF(COUNTIF(Q71:Q75,"有")&gt;0,"有","無")</f>
        <v>無</v>
      </c>
    </row>
    <row r="77" spans="3:17" x14ac:dyDescent="0.15">
      <c r="F77" s="5"/>
      <c r="K77" s="5"/>
      <c r="Q77" s="5"/>
    </row>
    <row r="78" spans="3:17" ht="14.25" x14ac:dyDescent="0.15">
      <c r="C78" s="13">
        <v>7</v>
      </c>
      <c r="F78" s="5"/>
      <c r="K78" s="5"/>
      <c r="Q78" s="5"/>
    </row>
    <row r="79" spans="3:17" x14ac:dyDescent="0.15">
      <c r="C79" s="73" t="s">
        <v>15</v>
      </c>
      <c r="D79" s="73" t="s">
        <v>1</v>
      </c>
      <c r="E79" s="73" t="s">
        <v>3</v>
      </c>
      <c r="F79" s="73" t="s">
        <v>4</v>
      </c>
      <c r="G79" s="86" t="s">
        <v>5</v>
      </c>
      <c r="I79" s="73" t="s">
        <v>16</v>
      </c>
      <c r="J79" s="75" t="s">
        <v>17</v>
      </c>
      <c r="K79" s="77" t="s">
        <v>18</v>
      </c>
      <c r="L79" s="78"/>
      <c r="M79" s="79"/>
      <c r="N79" s="80" t="s">
        <v>19</v>
      </c>
      <c r="O79" s="82" t="s">
        <v>20</v>
      </c>
      <c r="P79" s="84" t="s">
        <v>3</v>
      </c>
      <c r="Q79" s="88" t="s">
        <v>4</v>
      </c>
    </row>
    <row r="80" spans="3:17" ht="14.25" thickBot="1" x14ac:dyDescent="0.2">
      <c r="C80" s="74"/>
      <c r="D80" s="74"/>
      <c r="E80" s="74"/>
      <c r="F80" s="74"/>
      <c r="G80" s="87"/>
      <c r="H80" s="26"/>
      <c r="I80" s="74"/>
      <c r="J80" s="76"/>
      <c r="K80" s="27" t="s">
        <v>27</v>
      </c>
      <c r="L80" s="28" t="s">
        <v>30</v>
      </c>
      <c r="M80" s="29" t="s">
        <v>35</v>
      </c>
      <c r="N80" s="81"/>
      <c r="O80" s="83"/>
      <c r="P80" s="85"/>
      <c r="Q80" s="89"/>
    </row>
    <row r="81" spans="3:17" ht="14.25" thickTop="1" x14ac:dyDescent="0.15">
      <c r="C81" s="111"/>
      <c r="D81" s="112"/>
      <c r="E81" s="105">
        <f>ROUND(P86,2)</f>
        <v>0</v>
      </c>
      <c r="F81" s="105" t="str">
        <f>Q86</f>
        <v>無</v>
      </c>
      <c r="G81" s="104">
        <f>IF(E81=0,0,IF(E81&lt;2,500,IF(E81&lt;5,1000,IF(E81&lt;10,2000,IF(E81&lt;20,4000,IF(E81&lt;30,7000,IF(E81&lt;50,11000,MIN(11000+ROUNDUP(E81-50,0)*250,60000))))))))*IF(F81="有",2,1)</f>
        <v>0</v>
      </c>
      <c r="H81" s="26"/>
      <c r="I81" s="67" t="str">
        <f>IF(J81="", "",(MAX(I71:I75)+1))</f>
        <v/>
      </c>
      <c r="J81" s="113"/>
      <c r="K81" s="114"/>
      <c r="L81" s="115"/>
      <c r="M81" s="116"/>
      <c r="N81" s="117"/>
      <c r="O81" s="106" t="str">
        <f>IF(J81="長方形",K81&amp;"×"&amp;L81,IF(J81="三角形",K81&amp;"×"&amp;L81&amp;"÷2",IF(J81="台形","("&amp;K81&amp;"＋"&amp;L81&amp;")×"&amp;M81&amp;"÷2",IF(J81="円",K81&amp;"×"&amp;K81&amp;"×π"))))&amp;IF(N81&gt;1,"×"&amp;N81,"")&amp;"＝"</f>
        <v>FALSE＝</v>
      </c>
      <c r="P81" s="107">
        <f>IF(J81="長方形",K81*L81,IF(J81="三角形",K81*L81/2,IF(J81="台形",(K81+L81)*M81/2,IF(J81="円",K81^2*PI()))))*IF(N81="",1,N81)</f>
        <v>0</v>
      </c>
      <c r="Q81" s="130"/>
    </row>
    <row r="82" spans="3:17" x14ac:dyDescent="0.15">
      <c r="D82" s="5"/>
      <c r="F82" s="5"/>
      <c r="I82" s="67" t="str">
        <f>IF(J82="", "",I81+1)</f>
        <v/>
      </c>
      <c r="J82" s="134"/>
      <c r="K82" s="118"/>
      <c r="L82" s="119"/>
      <c r="M82" s="120"/>
      <c r="N82" s="121"/>
      <c r="O82" s="106" t="str">
        <f>IF(J82="長方形",K82&amp;"×"&amp;L82,IF(J82="三角形",K82&amp;"×"&amp;L82&amp;"÷2",IF(J82="台形","("&amp;K82&amp;"＋"&amp;L82&amp;")×"&amp;M82&amp;"÷2",IF(J82="円",K82&amp;"×"&amp;K82&amp;"×π"))))&amp;IF(N82&gt;1,"×"&amp;N82,"")&amp;"＝"</f>
        <v>FALSE＝</v>
      </c>
      <c r="P82" s="107">
        <f>IF(J82="長方形",K82*L82,IF(J82="三角形",K82*L82/2,IF(J82="台形",(K82+L82)*M82/2,IF(J82="円",K82^2*PI()))))*IF(N82="",1,N82)</f>
        <v>0</v>
      </c>
      <c r="Q82" s="131"/>
    </row>
    <row r="83" spans="3:17" x14ac:dyDescent="0.15">
      <c r="D83" s="5"/>
      <c r="F83" s="5"/>
      <c r="I83" s="67" t="str">
        <f>IF(J83="", "",I82+1)</f>
        <v/>
      </c>
      <c r="J83" s="124"/>
      <c r="K83" s="122"/>
      <c r="L83" s="123"/>
      <c r="M83" s="124"/>
      <c r="N83" s="125"/>
      <c r="O83" s="106" t="str">
        <f>IF(J83="長方形",K83&amp;"×"&amp;L83,IF(J83="三角形",K83&amp;"×"&amp;L83&amp;"÷2",IF(J83="台形","("&amp;K83&amp;"＋"&amp;L83&amp;")×"&amp;M83&amp;"÷2",IF(J83="円",K83&amp;"×"&amp;K83&amp;"×π"))))&amp;IF(N83&gt;1,"×"&amp;N83,"")&amp;"＝"</f>
        <v>FALSE＝</v>
      </c>
      <c r="P83" s="107">
        <f>IF(J83="長方形",K83*L83,IF(J83="三角形",K83*L83/2,IF(J83="台形",(K83+L83)*M83/2,IF(J83="円",K83^2*PI()))))*IF(N83="",1,N83)</f>
        <v>0</v>
      </c>
      <c r="Q83" s="132"/>
    </row>
    <row r="84" spans="3:17" x14ac:dyDescent="0.15">
      <c r="D84" s="5"/>
      <c r="F84" s="5"/>
      <c r="I84" s="67" t="str">
        <f>IF(J84="", "",I83+1)</f>
        <v/>
      </c>
      <c r="J84" s="124"/>
      <c r="K84" s="122"/>
      <c r="L84" s="123"/>
      <c r="M84" s="124"/>
      <c r="N84" s="125"/>
      <c r="O84" s="106" t="str">
        <f>IF(J84="長方形",K84&amp;"×"&amp;L84,IF(J84="三角形",K84&amp;"×"&amp;L84&amp;"÷2",IF(J84="台形","("&amp;K84&amp;"＋"&amp;L84&amp;")×"&amp;M84&amp;"÷2",IF(J84="円",K84&amp;"×"&amp;K84&amp;"×π"))))&amp;IF(N84&gt;1,"×"&amp;N84,"")&amp;"＝"</f>
        <v>FALSE＝</v>
      </c>
      <c r="P84" s="107">
        <f>IF(J84="長方形",K84*L84,IF(J84="三角形",K84*L84/2,IF(J84="台形",(K84+L84)*M84/2,IF(J84="円",K84^2*PI()))))*IF(N84="",1,N84)</f>
        <v>0</v>
      </c>
      <c r="Q84" s="132"/>
    </row>
    <row r="85" spans="3:17" ht="14.25" thickBot="1" x14ac:dyDescent="0.2">
      <c r="F85" s="5"/>
      <c r="I85" s="67" t="str">
        <f>IF(J85="", "",I84+1)</f>
        <v/>
      </c>
      <c r="J85" s="135"/>
      <c r="K85" s="126"/>
      <c r="L85" s="127"/>
      <c r="M85" s="128"/>
      <c r="N85" s="129"/>
      <c r="O85" s="106" t="str">
        <f>IF(J85="長方形",K85&amp;"×"&amp;L85,IF(J85="三角形",K85&amp;"×"&amp;L85&amp;"÷2",IF(J85="台形","("&amp;K85&amp;"＋"&amp;L85&amp;")×"&amp;M85&amp;"÷2",IF(J85="円",K85&amp;"×"&amp;K85&amp;"×π"))))&amp;IF(N85&gt;1,"×"&amp;N85,"")&amp;"＝"</f>
        <v>FALSE＝</v>
      </c>
      <c r="P85" s="107">
        <f>IF(J85="長方形",K85*L85,IF(J85="三角形",K85*L85/2,IF(J85="台形",(K85+L85)*M85/2,IF(J85="円",K85^2*PI()))))*IF(N85="",1,N85)</f>
        <v>0</v>
      </c>
      <c r="Q85" s="133"/>
    </row>
    <row r="86" spans="3:17" ht="14.25" thickTop="1" x14ac:dyDescent="0.15">
      <c r="F86" s="5"/>
      <c r="I86" s="70" t="s">
        <v>14</v>
      </c>
      <c r="J86" s="71"/>
      <c r="K86" s="71"/>
      <c r="L86" s="71"/>
      <c r="M86" s="71"/>
      <c r="N86" s="72"/>
      <c r="O86" s="108"/>
      <c r="P86" s="109">
        <f>SUM(P81:P85)</f>
        <v>0</v>
      </c>
      <c r="Q86" s="59" t="str">
        <f>IF(COUNTIF(Q81:Q85,"有")&gt;0,"有","無")</f>
        <v>無</v>
      </c>
    </row>
    <row r="87" spans="3:17" s="2" customFormat="1" x14ac:dyDescent="0.15">
      <c r="C87" s="16"/>
      <c r="D87" s="26"/>
      <c r="E87" s="21"/>
      <c r="F87" s="6"/>
      <c r="G87" s="60"/>
      <c r="H87" s="26"/>
      <c r="I87" s="6"/>
      <c r="J87" s="6"/>
      <c r="K87" s="6"/>
      <c r="L87" s="6"/>
      <c r="M87" s="6"/>
      <c r="N87" s="22"/>
      <c r="O87" s="6"/>
      <c r="P87" s="6"/>
      <c r="Q87" s="6"/>
    </row>
    <row r="88" spans="3:17" s="2" customFormat="1" ht="14.25" x14ac:dyDescent="0.15">
      <c r="C88" s="13">
        <v>8</v>
      </c>
      <c r="D88" s="6"/>
      <c r="E88" s="14"/>
      <c r="F88" s="6"/>
      <c r="G88" s="15"/>
      <c r="H88" s="16"/>
      <c r="I88" s="5"/>
      <c r="J88" s="5"/>
      <c r="K88" s="17"/>
      <c r="L88" s="5"/>
      <c r="M88" s="5"/>
      <c r="N88" s="18"/>
      <c r="O88" s="5"/>
      <c r="P88" s="5"/>
      <c r="Q88" s="12"/>
    </row>
    <row r="89" spans="3:17" x14ac:dyDescent="0.15">
      <c r="C89" s="73" t="s">
        <v>15</v>
      </c>
      <c r="D89" s="73" t="s">
        <v>1</v>
      </c>
      <c r="E89" s="73" t="s">
        <v>3</v>
      </c>
      <c r="F89" s="73" t="s">
        <v>4</v>
      </c>
      <c r="G89" s="86" t="s">
        <v>5</v>
      </c>
      <c r="I89" s="73" t="s">
        <v>16</v>
      </c>
      <c r="J89" s="75" t="s">
        <v>17</v>
      </c>
      <c r="K89" s="77" t="s">
        <v>18</v>
      </c>
      <c r="L89" s="78"/>
      <c r="M89" s="79"/>
      <c r="N89" s="80" t="s">
        <v>19</v>
      </c>
      <c r="O89" s="82" t="s">
        <v>20</v>
      </c>
      <c r="P89" s="84" t="s">
        <v>3</v>
      </c>
      <c r="Q89" s="88" t="s">
        <v>4</v>
      </c>
    </row>
    <row r="90" spans="3:17" ht="14.25" thickBot="1" x14ac:dyDescent="0.2">
      <c r="C90" s="74"/>
      <c r="D90" s="74"/>
      <c r="E90" s="74"/>
      <c r="F90" s="74"/>
      <c r="G90" s="87"/>
      <c r="H90" s="26"/>
      <c r="I90" s="74"/>
      <c r="J90" s="76"/>
      <c r="K90" s="27" t="s">
        <v>24</v>
      </c>
      <c r="L90" s="28" t="s">
        <v>36</v>
      </c>
      <c r="M90" s="29" t="s">
        <v>35</v>
      </c>
      <c r="N90" s="81"/>
      <c r="O90" s="83"/>
      <c r="P90" s="85"/>
      <c r="Q90" s="89"/>
    </row>
    <row r="91" spans="3:17" ht="14.25" thickTop="1" x14ac:dyDescent="0.15">
      <c r="C91" s="111"/>
      <c r="D91" s="112"/>
      <c r="E91" s="105">
        <f>ROUND(P96,2)</f>
        <v>0</v>
      </c>
      <c r="F91" s="105" t="str">
        <f>Q96</f>
        <v>無</v>
      </c>
      <c r="G91" s="104">
        <f>IF(E91=0,0,IF(E91&lt;2,500,IF(E91&lt;5,1000,IF(E91&lt;10,2000,IF(E91&lt;20,4000,IF(E91&lt;30,7000,IF(E91&lt;50,11000,MIN(11000+ROUNDUP(E91-50,0)*250,60000))))))))*IF(F91="有",2,1)</f>
        <v>0</v>
      </c>
      <c r="H91" s="26"/>
      <c r="I91" s="67" t="str">
        <f>IF(J91="", "",(MAX(I81:I85)+1))</f>
        <v/>
      </c>
      <c r="J91" s="113"/>
      <c r="K91" s="114"/>
      <c r="L91" s="115"/>
      <c r="M91" s="116"/>
      <c r="N91" s="117"/>
      <c r="O91" s="106" t="str">
        <f>IF(J91="長方形",K91&amp;"×"&amp;L91,IF(J91="三角形",K91&amp;"×"&amp;L91&amp;"÷2",IF(J91="台形","("&amp;K91&amp;"＋"&amp;L91&amp;")×"&amp;M91&amp;"÷2",IF(J91="円",K91&amp;"×"&amp;K91&amp;"×π"))))&amp;IF(N91&gt;1,"×"&amp;N91,"")&amp;"＝"</f>
        <v>FALSE＝</v>
      </c>
      <c r="P91" s="107">
        <f>IF(J91="長方形",K91*L91,IF(J91="三角形",K91*L91/2,IF(J91="台形",(K91+L91)*M91/2,IF(J91="円",K91^2*PI()))))*IF(N91="",1,N91)</f>
        <v>0</v>
      </c>
      <c r="Q91" s="130"/>
    </row>
    <row r="92" spans="3:17" x14ac:dyDescent="0.15">
      <c r="D92" s="5"/>
      <c r="F92" s="5"/>
      <c r="I92" s="67" t="str">
        <f>IF(J92="", "",I91+1)</f>
        <v/>
      </c>
      <c r="J92" s="134"/>
      <c r="K92" s="118"/>
      <c r="L92" s="119"/>
      <c r="M92" s="120"/>
      <c r="N92" s="121"/>
      <c r="O92" s="106" t="str">
        <f>IF(J92="長方形",K92&amp;"×"&amp;L92,IF(J92="三角形",K92&amp;"×"&amp;L92&amp;"÷2",IF(J92="台形","("&amp;K92&amp;"＋"&amp;L92&amp;")×"&amp;M92&amp;"÷2",IF(J92="円",K92&amp;"×"&amp;K92&amp;"×π"))))&amp;IF(N92&gt;1,"×"&amp;N92,"")&amp;"＝"</f>
        <v>FALSE＝</v>
      </c>
      <c r="P92" s="107">
        <f>IF(J92="長方形",K92*L92,IF(J92="三角形",K92*L92/2,IF(J92="台形",(K92+L92)*M92/2,IF(J92="円",K92^2*PI()))))*IF(N92="",1,N92)</f>
        <v>0</v>
      </c>
      <c r="Q92" s="131"/>
    </row>
    <row r="93" spans="3:17" x14ac:dyDescent="0.15">
      <c r="D93" s="5"/>
      <c r="F93" s="5"/>
      <c r="I93" s="67" t="str">
        <f>IF(J93="", "",I92+1)</f>
        <v/>
      </c>
      <c r="J93" s="124"/>
      <c r="K93" s="122"/>
      <c r="L93" s="123"/>
      <c r="M93" s="124"/>
      <c r="N93" s="125"/>
      <c r="O93" s="106" t="str">
        <f>IF(J93="長方形",K93&amp;"×"&amp;L93,IF(J93="三角形",K93&amp;"×"&amp;L93&amp;"÷2",IF(J93="台形","("&amp;K93&amp;"＋"&amp;L93&amp;")×"&amp;M93&amp;"÷2",IF(J93="円",K93&amp;"×"&amp;K93&amp;"×π"))))&amp;IF(N93&gt;1,"×"&amp;N93,"")&amp;"＝"</f>
        <v>FALSE＝</v>
      </c>
      <c r="P93" s="107">
        <f>IF(J93="長方形",K93*L93,IF(J93="三角形",K93*L93/2,IF(J93="台形",(K93+L93)*M93/2,IF(J93="円",K93^2*PI()))))*IF(N93="",1,N93)</f>
        <v>0</v>
      </c>
      <c r="Q93" s="132"/>
    </row>
    <row r="94" spans="3:17" x14ac:dyDescent="0.15">
      <c r="D94" s="5"/>
      <c r="F94" s="5"/>
      <c r="I94" s="67" t="str">
        <f>IF(J94="", "",I93+1)</f>
        <v/>
      </c>
      <c r="J94" s="124"/>
      <c r="K94" s="122"/>
      <c r="L94" s="123"/>
      <c r="M94" s="124"/>
      <c r="N94" s="125"/>
      <c r="O94" s="106" t="str">
        <f>IF(J94="長方形",K94&amp;"×"&amp;L94,IF(J94="三角形",K94&amp;"×"&amp;L94&amp;"÷2",IF(J94="台形","("&amp;K94&amp;"＋"&amp;L94&amp;")×"&amp;M94&amp;"÷2",IF(J94="円",K94&amp;"×"&amp;K94&amp;"×π"))))&amp;IF(N94&gt;1,"×"&amp;N94,"")&amp;"＝"</f>
        <v>FALSE＝</v>
      </c>
      <c r="P94" s="107">
        <f>IF(J94="長方形",K94*L94,IF(J94="三角形",K94*L94/2,IF(J94="台形",(K94+L94)*M94/2,IF(J94="円",K94^2*PI()))))*IF(N94="",1,N94)</f>
        <v>0</v>
      </c>
      <c r="Q94" s="132"/>
    </row>
    <row r="95" spans="3:17" s="2" customFormat="1" ht="14.25" thickBot="1" x14ac:dyDescent="0.2">
      <c r="C95" s="5"/>
      <c r="D95" s="6"/>
      <c r="E95" s="14"/>
      <c r="F95" s="5"/>
      <c r="G95" s="15"/>
      <c r="H95" s="16"/>
      <c r="I95" s="67" t="str">
        <f>IF(J95="", "",I94+1)</f>
        <v/>
      </c>
      <c r="J95" s="135"/>
      <c r="K95" s="126"/>
      <c r="L95" s="127"/>
      <c r="M95" s="128"/>
      <c r="N95" s="129"/>
      <c r="O95" s="106" t="str">
        <f>IF(J95="長方形",K95&amp;"×"&amp;L95,IF(J95="三角形",K95&amp;"×"&amp;L95&amp;"÷2",IF(J95="台形","("&amp;K95&amp;"＋"&amp;L95&amp;")×"&amp;M95&amp;"÷2",IF(J95="円",K95&amp;"×"&amp;K95&amp;"×π"))))&amp;IF(N95&gt;1,"×"&amp;N95,"")&amp;"＝"</f>
        <v>FALSE＝</v>
      </c>
      <c r="P95" s="107">
        <f>IF(J95="長方形",K95*L95,IF(J95="三角形",K95*L95/2,IF(J95="台形",(K95+L95)*M95/2,IF(J95="円",K95^2*PI()))))*IF(N95="",1,N95)</f>
        <v>0</v>
      </c>
      <c r="Q95" s="133"/>
    </row>
    <row r="96" spans="3:17" s="2" customFormat="1" ht="14.25" thickTop="1" x14ac:dyDescent="0.15">
      <c r="C96" s="5"/>
      <c r="D96" s="6"/>
      <c r="E96" s="14"/>
      <c r="F96" s="5"/>
      <c r="G96" s="15"/>
      <c r="H96" s="16"/>
      <c r="I96" s="70" t="s">
        <v>14</v>
      </c>
      <c r="J96" s="71"/>
      <c r="K96" s="71"/>
      <c r="L96" s="71"/>
      <c r="M96" s="71"/>
      <c r="N96" s="72"/>
      <c r="O96" s="108"/>
      <c r="P96" s="109">
        <f>SUM(P91:P95)</f>
        <v>0</v>
      </c>
      <c r="Q96" s="59" t="str">
        <f>IF(COUNTIF(Q91:Q95,"有")&gt;0,"有","無")</f>
        <v>無</v>
      </c>
    </row>
  </sheetData>
  <mergeCells count="107">
    <mergeCell ref="C2:M2"/>
    <mergeCell ref="C19:C20"/>
    <mergeCell ref="D19:D20"/>
    <mergeCell ref="E19:E20"/>
    <mergeCell ref="F19:F20"/>
    <mergeCell ref="G19:G20"/>
    <mergeCell ref="I19:I20"/>
    <mergeCell ref="J19:J20"/>
    <mergeCell ref="K19:M19"/>
    <mergeCell ref="J17:P18"/>
    <mergeCell ref="J4:P4"/>
    <mergeCell ref="Q19:Q20"/>
    <mergeCell ref="I26:N26"/>
    <mergeCell ref="C29:C30"/>
    <mergeCell ref="D29:D30"/>
    <mergeCell ref="E29:E30"/>
    <mergeCell ref="F29:F30"/>
    <mergeCell ref="G29:G30"/>
    <mergeCell ref="Q29:Q30"/>
    <mergeCell ref="I29:I30"/>
    <mergeCell ref="J29:J30"/>
    <mergeCell ref="K29:M29"/>
    <mergeCell ref="N29:N30"/>
    <mergeCell ref="O29:O30"/>
    <mergeCell ref="P29:P30"/>
    <mergeCell ref="N19:N20"/>
    <mergeCell ref="O19:O20"/>
    <mergeCell ref="P19:P20"/>
    <mergeCell ref="I36:N36"/>
    <mergeCell ref="C39:C40"/>
    <mergeCell ref="D39:D40"/>
    <mergeCell ref="E39:E40"/>
    <mergeCell ref="F39:F40"/>
    <mergeCell ref="G39:G40"/>
    <mergeCell ref="I39:I40"/>
    <mergeCell ref="J39:J40"/>
    <mergeCell ref="K39:M39"/>
    <mergeCell ref="N39:N40"/>
    <mergeCell ref="O39:O40"/>
    <mergeCell ref="P39:P40"/>
    <mergeCell ref="Q39:Q40"/>
    <mergeCell ref="I46:N46"/>
    <mergeCell ref="C49:C50"/>
    <mergeCell ref="D49:D50"/>
    <mergeCell ref="E49:E50"/>
    <mergeCell ref="F49:F50"/>
    <mergeCell ref="G49:G50"/>
    <mergeCell ref="Q49:Q50"/>
    <mergeCell ref="I49:I50"/>
    <mergeCell ref="J49:J50"/>
    <mergeCell ref="K49:M49"/>
    <mergeCell ref="N49:N50"/>
    <mergeCell ref="O49:O50"/>
    <mergeCell ref="P49:P50"/>
    <mergeCell ref="I56:N56"/>
    <mergeCell ref="C59:C60"/>
    <mergeCell ref="D59:D60"/>
    <mergeCell ref="E59:E60"/>
    <mergeCell ref="F59:F60"/>
    <mergeCell ref="G59:G60"/>
    <mergeCell ref="I59:I60"/>
    <mergeCell ref="J59:J60"/>
    <mergeCell ref="K59:M59"/>
    <mergeCell ref="N59:N60"/>
    <mergeCell ref="O59:O60"/>
    <mergeCell ref="P59:P60"/>
    <mergeCell ref="Q59:Q60"/>
    <mergeCell ref="I66:N66"/>
    <mergeCell ref="C69:C70"/>
    <mergeCell ref="D69:D70"/>
    <mergeCell ref="E69:E70"/>
    <mergeCell ref="F69:F70"/>
    <mergeCell ref="G69:G70"/>
    <mergeCell ref="C89:C90"/>
    <mergeCell ref="D89:D90"/>
    <mergeCell ref="E89:E90"/>
    <mergeCell ref="F89:F90"/>
    <mergeCell ref="G89:G90"/>
    <mergeCell ref="Q69:Q70"/>
    <mergeCell ref="I76:N76"/>
    <mergeCell ref="C79:C80"/>
    <mergeCell ref="D79:D80"/>
    <mergeCell ref="E79:E80"/>
    <mergeCell ref="F79:F80"/>
    <mergeCell ref="G79:G80"/>
    <mergeCell ref="I79:I80"/>
    <mergeCell ref="J79:J80"/>
    <mergeCell ref="K79:M79"/>
    <mergeCell ref="I69:I70"/>
    <mergeCell ref="J69:J70"/>
    <mergeCell ref="K69:M69"/>
    <mergeCell ref="N69:N70"/>
    <mergeCell ref="O69:O70"/>
    <mergeCell ref="P69:P70"/>
    <mergeCell ref="Q89:Q90"/>
    <mergeCell ref="Q79:Q80"/>
    <mergeCell ref="I96:N96"/>
    <mergeCell ref="I89:I90"/>
    <mergeCell ref="J89:J90"/>
    <mergeCell ref="K89:M89"/>
    <mergeCell ref="N89:N90"/>
    <mergeCell ref="O89:O90"/>
    <mergeCell ref="P89:P90"/>
    <mergeCell ref="N79:N80"/>
    <mergeCell ref="O79:O80"/>
    <mergeCell ref="P79:P80"/>
    <mergeCell ref="I86:N86"/>
  </mergeCells>
  <phoneticPr fontId="2"/>
  <dataValidations count="3">
    <dataValidation type="list" allowBlank="1" showInputMessage="1" showErrorMessage="1" sqref="D21 D91 D81 D71 D61 D51 D41 D31">
      <formula1>$C$6:$C$15</formula1>
    </dataValidation>
    <dataValidation type="list" allowBlank="1" showInputMessage="1" showErrorMessage="1" sqref="Q21:Q22 Q31:Q32 Q41:Q42 Q51:Q52 Q61:Q62 Q71:Q72 Q81:Q82 Q91:Q92">
      <formula1>"有"</formula1>
    </dataValidation>
    <dataValidation type="list" allowBlank="1" showInputMessage="1" showErrorMessage="1" sqref="J91:J92 J31:J35 J41:J42 J51:J52 J61:J62 J71:J72 J81:J82 J21:J25">
      <formula1>"長方形,三角形,台形,円"</formula1>
    </dataValidation>
  </dataValidation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2:Q96"/>
  <sheetViews>
    <sheetView tabSelected="1" view="pageBreakPreview" zoomScaleNormal="100" zoomScaleSheetLayoutView="100" workbookViewId="0">
      <selection activeCell="U24" sqref="U24"/>
    </sheetView>
  </sheetViews>
  <sheetFormatPr defaultRowHeight="13.5" x14ac:dyDescent="0.15"/>
  <cols>
    <col min="1" max="1" width="9" style="1" customWidth="1"/>
    <col min="2" max="2" width="9" style="1"/>
    <col min="3" max="3" width="13" style="5" bestFit="1" customWidth="1"/>
    <col min="4" max="4" width="7.75" style="6" bestFit="1" customWidth="1"/>
    <col min="5" max="5" width="9.5" style="14" bestFit="1" customWidth="1"/>
    <col min="6" max="6" width="8.375" style="6" bestFit="1" customWidth="1"/>
    <col min="7" max="7" width="9.5" style="15" bestFit="1" customWidth="1"/>
    <col min="8" max="8" width="1.625" style="16" customWidth="1"/>
    <col min="9" max="9" width="5.25" style="5" bestFit="1" customWidth="1"/>
    <col min="10" max="10" width="7.125" style="5" customWidth="1"/>
    <col min="11" max="11" width="6.5" style="17" bestFit="1" customWidth="1"/>
    <col min="12" max="12" width="7.5" style="5" bestFit="1" customWidth="1"/>
    <col min="13" max="13" width="3.5" style="5" bestFit="1" customWidth="1"/>
    <col min="14" max="14" width="5.25" style="18" bestFit="1" customWidth="1"/>
    <col min="15" max="15" width="14.25" style="5" bestFit="1" customWidth="1"/>
    <col min="16" max="16" width="8.5" style="5" bestFit="1" customWidth="1"/>
    <col min="17" max="17" width="5.25" style="12" bestFit="1" customWidth="1"/>
    <col min="18" max="18" width="3" style="1" customWidth="1"/>
    <col min="19" max="16384" width="9" style="1"/>
  </cols>
  <sheetData>
    <row r="2" spans="3:17" ht="17.25" x14ac:dyDescent="0.15">
      <c r="C2" s="90" t="s">
        <v>22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11"/>
    </row>
    <row r="3" spans="3:17" ht="18.75" x14ac:dyDescent="0.15">
      <c r="J3" s="93" t="s">
        <v>43</v>
      </c>
      <c r="K3" s="93"/>
      <c r="L3" s="93"/>
      <c r="M3" s="93"/>
      <c r="N3" s="93"/>
      <c r="O3" s="93"/>
      <c r="P3" s="93"/>
      <c r="Q3" s="5"/>
    </row>
    <row r="4" spans="3:17" ht="14.25" x14ac:dyDescent="0.15">
      <c r="C4" s="13" t="s">
        <v>0</v>
      </c>
      <c r="K4" s="5"/>
      <c r="N4" s="5"/>
      <c r="Q4" s="5"/>
    </row>
    <row r="5" spans="3:17" s="2" customFormat="1" ht="14.25" thickBot="1" x14ac:dyDescent="0.2">
      <c r="C5" s="19" t="s">
        <v>1</v>
      </c>
      <c r="D5" s="64" t="s">
        <v>2</v>
      </c>
      <c r="E5" s="64" t="s">
        <v>3</v>
      </c>
      <c r="F5" s="64" t="s">
        <v>4</v>
      </c>
      <c r="G5" s="65" t="s">
        <v>5</v>
      </c>
      <c r="H5" s="20"/>
      <c r="I5" s="21"/>
      <c r="J5" s="6"/>
      <c r="K5" s="6"/>
      <c r="L5" s="6"/>
      <c r="M5" s="6"/>
      <c r="N5" s="22"/>
      <c r="O5" s="6"/>
      <c r="P5" s="6"/>
      <c r="Q5" s="6"/>
    </row>
    <row r="6" spans="3:17" ht="14.25" thickTop="1" x14ac:dyDescent="0.15">
      <c r="C6" s="94" t="s">
        <v>6</v>
      </c>
      <c r="D6" s="95">
        <f t="array" ref="D6">COUNT(IF($D$20:$D$1765=$C6,$E$20:$E$1765))</f>
        <v>0</v>
      </c>
      <c r="E6" s="95">
        <f t="array" ref="E6">SUM(IF($D$20:$D$1765=$C6,$E$20:$E$1765))</f>
        <v>0</v>
      </c>
      <c r="F6" s="95">
        <f t="array" ref="F6">COUNT(IF(($D$20:$D$1765=$C6)*($F$20:$F$1765="有"),$E$20:$E$1765))</f>
        <v>0</v>
      </c>
      <c r="G6" s="96">
        <f t="array" ref="G6">SUM(IF($D$20:$D$1765=$C6,$G$20:$G$1765))</f>
        <v>0</v>
      </c>
      <c r="H6" s="23"/>
      <c r="I6" s="14"/>
      <c r="J6" s="123"/>
      <c r="K6" s="12" t="s">
        <v>44</v>
      </c>
      <c r="Q6" s="5"/>
    </row>
    <row r="7" spans="3:17" x14ac:dyDescent="0.15">
      <c r="C7" s="97" t="s">
        <v>7</v>
      </c>
      <c r="D7" s="67">
        <f t="array" ref="D7">COUNT(IF($D$20:$D$1765=$C7,$E$20:$E$1765))</f>
        <v>0</v>
      </c>
      <c r="E7" s="67">
        <f t="array" ref="E7">SUM(IF($D$20:$D$1765=$C7,$E$20:$E$1765))</f>
        <v>0</v>
      </c>
      <c r="F7" s="67">
        <f t="array" ref="F7">COUNT(IF(($D$20:$D$1765=$C7)*($F$20:$F$1765="有"),$E$20:$E$1765))</f>
        <v>0</v>
      </c>
      <c r="G7" s="98">
        <f t="array" ref="G7">SUM(IF($D$20:$D$1765=$C7,$G$20:$G$1765))</f>
        <v>0</v>
      </c>
      <c r="H7" s="23"/>
      <c r="I7" s="14"/>
      <c r="K7" s="12"/>
      <c r="Q7" s="5"/>
    </row>
    <row r="8" spans="3:17" x14ac:dyDescent="0.15">
      <c r="C8" s="97" t="s">
        <v>8</v>
      </c>
      <c r="D8" s="67">
        <f t="array" ref="D8">COUNT(IF($D$20:$D$1765=$C8,$E$20:$E$1765))</f>
        <v>0</v>
      </c>
      <c r="E8" s="67">
        <f t="array" ref="E8">SUM(IF($D$20:$D$1765=$C8,$E$20:$E$1765))</f>
        <v>0</v>
      </c>
      <c r="F8" s="67">
        <f t="array" ref="F8">COUNT(IF(($D$20:$D$1765=$C8)*($F$20:$F$1765="有"),$E$20:$E$1765))</f>
        <v>0</v>
      </c>
      <c r="G8" s="98">
        <f t="array" ref="G8">SUM(IF($D$20:$D$1765=$C8,$G$20:$G$1765))</f>
        <v>0</v>
      </c>
      <c r="H8" s="23"/>
      <c r="I8" s="14"/>
      <c r="K8" s="12"/>
      <c r="Q8" s="5"/>
    </row>
    <row r="9" spans="3:17" x14ac:dyDescent="0.15">
      <c r="C9" s="97" t="s">
        <v>9</v>
      </c>
      <c r="D9" s="67">
        <f t="array" ref="D9">COUNT(IF($D$20:$D$1765=$C9,$E$20:$E$1765))</f>
        <v>0</v>
      </c>
      <c r="E9" s="67">
        <f t="array" ref="E9">SUM(IF($D$20:$D$1765=$C9,$E$20:$E$1765))</f>
        <v>0</v>
      </c>
      <c r="F9" s="67">
        <f t="array" ref="F9">COUNT(IF(($D$20:$D$1765=$C9)*($F$20:$F$1765="有"),$E$20:$E$1765))</f>
        <v>0</v>
      </c>
      <c r="G9" s="98">
        <f t="array" ref="G9">SUM(IF($D$20:$D$1765=$C9,$G$20:$G$1765))</f>
        <v>0</v>
      </c>
      <c r="H9" s="23"/>
      <c r="I9" s="14"/>
      <c r="K9" s="12"/>
      <c r="Q9" s="5"/>
    </row>
    <row r="10" spans="3:17" x14ac:dyDescent="0.15">
      <c r="C10" s="97" t="s">
        <v>23</v>
      </c>
      <c r="D10" s="67">
        <f t="array" ref="D10">COUNT(IF($D$20:$D$1765=$C10,$E$20:$E$1765))</f>
        <v>0</v>
      </c>
      <c r="E10" s="67">
        <f t="array" ref="E10">SUM(IF($D$20:$D$1765=$C10,$E$20:$E$1765))</f>
        <v>0</v>
      </c>
      <c r="F10" s="67">
        <f t="array" ref="F10">COUNT(IF(($D$20:$D$1765=$C10)*($F$20:$F$1765="有"),$E$20:$E$1765))</f>
        <v>0</v>
      </c>
      <c r="G10" s="98">
        <f t="array" ref="G10">SUM(IF($D$20:$D$1765=$C10,$G$20:$G$1765))</f>
        <v>0</v>
      </c>
      <c r="H10" s="23"/>
      <c r="I10" s="14"/>
      <c r="K10" s="12"/>
      <c r="Q10" s="5"/>
    </row>
    <row r="11" spans="3:17" x14ac:dyDescent="0.15">
      <c r="C11" s="97" t="s">
        <v>10</v>
      </c>
      <c r="D11" s="67">
        <f t="array" ref="D11">COUNT(IF($D$20:$D$1765=$C11,$E$20:$E$1765))</f>
        <v>0</v>
      </c>
      <c r="E11" s="67">
        <f t="array" ref="E11">SUM(IF($D$20:$D$1765=$C11,$E$20:$E$1765))</f>
        <v>0</v>
      </c>
      <c r="F11" s="67">
        <f t="array" ref="F11">COUNT(IF(($D$20:$D$1765=$C11)*($F$20:$F$1765="有"),$E$20:$E$1765))</f>
        <v>0</v>
      </c>
      <c r="G11" s="98">
        <f t="array" ref="G11">SUM(IF($D$20:$D$1765=$C11,$G$20:$G$1765))</f>
        <v>0</v>
      </c>
      <c r="H11" s="23"/>
      <c r="I11" s="14"/>
      <c r="K11" s="12"/>
      <c r="Q11" s="5"/>
    </row>
    <row r="12" spans="3:17" x14ac:dyDescent="0.15">
      <c r="C12" s="97" t="s">
        <v>11</v>
      </c>
      <c r="D12" s="67">
        <f t="array" ref="D12">COUNT(IF($D$20:$D$1765=$C12,$E$20:$E$1765))</f>
        <v>1</v>
      </c>
      <c r="E12" s="67">
        <f t="array" ref="E12">SUM(IF($D$20:$D$1765=$C12,$E$20:$E$1765))</f>
        <v>100</v>
      </c>
      <c r="F12" s="67">
        <f t="array" ref="F12">COUNT(IF(($D$20:$D$1765=$C12)*($F$20:$F$1765="有"),$E$20:$E$1765))</f>
        <v>0</v>
      </c>
      <c r="G12" s="98">
        <f t="array" ref="G12">SUM(IF($D$20:$D$1765=$C12,$G$20:$G$1765))</f>
        <v>23500</v>
      </c>
      <c r="H12" s="23"/>
      <c r="I12" s="14"/>
      <c r="K12" s="12"/>
      <c r="Q12" s="5"/>
    </row>
    <row r="13" spans="3:17" x14ac:dyDescent="0.15">
      <c r="C13" s="97" t="s">
        <v>12</v>
      </c>
      <c r="D13" s="67">
        <f t="array" ref="D13">COUNT(IF($D$20:$D$1765=$C13,$E$20:$E$1765))</f>
        <v>0</v>
      </c>
      <c r="E13" s="67">
        <f t="array" ref="E13">SUM(IF($D$20:$D$1765=$C13,$E$20:$E$1765))</f>
        <v>0</v>
      </c>
      <c r="F13" s="67">
        <f t="array" ref="F13">COUNT(IF(($D$20:$D$1765=$C13)*($F$20:$F$1765="有"),$E$20:$E$1765))</f>
        <v>0</v>
      </c>
      <c r="G13" s="98">
        <f t="array" ref="G13">SUM(IF($D$20:$D$1765=$C13,$G$20:$G$1765))</f>
        <v>0</v>
      </c>
      <c r="H13" s="23"/>
      <c r="I13" s="14"/>
      <c r="K13" s="12"/>
      <c r="Q13" s="5"/>
    </row>
    <row r="14" spans="3:17" x14ac:dyDescent="0.15">
      <c r="C14" s="99" t="s">
        <v>21</v>
      </c>
      <c r="D14" s="68">
        <f t="array" ref="D14">COUNT(IF($D$20:$D$1765=$C14,$E$20:$E$1765))</f>
        <v>1</v>
      </c>
      <c r="E14" s="68">
        <f t="array" ref="E14">SUM(IF($D$20:$D$1765=$C14,$E$20:$E$1765))</f>
        <v>27.5</v>
      </c>
      <c r="F14" s="68">
        <f t="array" ref="F14">COUNT(IF(($D$20:$D$1765=$C14)*($F$20:$F$1765="有"),$E$20:$E$1765))</f>
        <v>0</v>
      </c>
      <c r="G14" s="69">
        <f t="array" ref="G14">SUM(IF($D$20:$D$1765=$C14,$G$20:$G$1765))</f>
        <v>7000</v>
      </c>
      <c r="H14" s="23"/>
      <c r="I14" s="14"/>
      <c r="K14" s="12"/>
      <c r="Q14" s="5"/>
    </row>
    <row r="15" spans="3:17" ht="14.25" thickBot="1" x14ac:dyDescent="0.2">
      <c r="C15" s="100" t="s">
        <v>13</v>
      </c>
      <c r="D15" s="28">
        <f t="array" ref="D15">COUNT(IF($D$20:$D$1765=$C15,$E$20:$E$1765))</f>
        <v>0</v>
      </c>
      <c r="E15" s="28">
        <f t="array" ref="E15">SUM(IF($D$20:$D$1765=$C15,$E$20:$E$1765))</f>
        <v>0</v>
      </c>
      <c r="F15" s="28">
        <f t="array" ref="F15">COUNT(IF(($D$20:$D$1765=$C15)*($F$20:$F$1765="有"),$E$20:$E$1765))</f>
        <v>0</v>
      </c>
      <c r="G15" s="101">
        <f t="array" ref="G15">SUM(IF($D$20:$D$1765=$C15,$G$20:$G$1765))</f>
        <v>0</v>
      </c>
      <c r="H15" s="23"/>
      <c r="I15" s="14"/>
      <c r="K15" s="12"/>
      <c r="Q15" s="5"/>
    </row>
    <row r="16" spans="3:17" ht="14.25" thickTop="1" x14ac:dyDescent="0.15">
      <c r="C16" s="102" t="s">
        <v>14</v>
      </c>
      <c r="D16" s="103">
        <f>SUM(D6:D15)</f>
        <v>2</v>
      </c>
      <c r="E16" s="103">
        <f>SUM(E6:E15)</f>
        <v>127.5</v>
      </c>
      <c r="F16" s="103">
        <f>SUM(F6:F15)</f>
        <v>0</v>
      </c>
      <c r="G16" s="104">
        <f>SUM(G6:G15)</f>
        <v>30500</v>
      </c>
      <c r="I16" s="14"/>
      <c r="K16" s="12"/>
      <c r="Q16" s="5"/>
    </row>
    <row r="17" spans="3:17" ht="33.75" customHeight="1" x14ac:dyDescent="0.15">
      <c r="D17" s="12"/>
      <c r="I17" s="63" t="s">
        <v>37</v>
      </c>
      <c r="J17" s="91" t="s">
        <v>38</v>
      </c>
      <c r="K17" s="91"/>
      <c r="L17" s="91"/>
      <c r="M17" s="91"/>
      <c r="N17" s="91"/>
      <c r="O17" s="91"/>
      <c r="P17" s="91"/>
    </row>
    <row r="18" spans="3:17" ht="14.25" x14ac:dyDescent="0.15">
      <c r="C18" s="13">
        <v>1</v>
      </c>
      <c r="J18" s="92"/>
      <c r="K18" s="92"/>
      <c r="L18" s="92"/>
      <c r="M18" s="92"/>
      <c r="N18" s="92"/>
      <c r="O18" s="92"/>
      <c r="P18" s="92"/>
    </row>
    <row r="19" spans="3:17" x14ac:dyDescent="0.15">
      <c r="C19" s="73" t="s">
        <v>15</v>
      </c>
      <c r="D19" s="73" t="s">
        <v>1</v>
      </c>
      <c r="E19" s="73" t="s">
        <v>3</v>
      </c>
      <c r="F19" s="73" t="s">
        <v>4</v>
      </c>
      <c r="G19" s="86" t="s">
        <v>5</v>
      </c>
      <c r="I19" s="73" t="s">
        <v>16</v>
      </c>
      <c r="J19" s="75" t="s">
        <v>17</v>
      </c>
      <c r="K19" s="77" t="s">
        <v>18</v>
      </c>
      <c r="L19" s="78"/>
      <c r="M19" s="79"/>
      <c r="N19" s="80" t="s">
        <v>19</v>
      </c>
      <c r="O19" s="82" t="s">
        <v>20</v>
      </c>
      <c r="P19" s="84" t="s">
        <v>3</v>
      </c>
      <c r="Q19" s="88" t="s">
        <v>4</v>
      </c>
    </row>
    <row r="20" spans="3:17" s="2" customFormat="1" ht="14.25" thickBot="1" x14ac:dyDescent="0.2">
      <c r="C20" s="74"/>
      <c r="D20" s="74"/>
      <c r="E20" s="74"/>
      <c r="F20" s="74"/>
      <c r="G20" s="87"/>
      <c r="H20" s="26"/>
      <c r="I20" s="74"/>
      <c r="J20" s="76"/>
      <c r="K20" s="27" t="s">
        <v>24</v>
      </c>
      <c r="L20" s="28" t="s">
        <v>25</v>
      </c>
      <c r="M20" s="29" t="s">
        <v>26</v>
      </c>
      <c r="N20" s="81"/>
      <c r="O20" s="83"/>
      <c r="P20" s="85"/>
      <c r="Q20" s="89"/>
    </row>
    <row r="21" spans="3:17" s="2" customFormat="1" ht="14.25" thickTop="1" x14ac:dyDescent="0.15">
      <c r="C21" s="111" t="s">
        <v>39</v>
      </c>
      <c r="D21" s="112" t="s">
        <v>21</v>
      </c>
      <c r="E21" s="105">
        <f>ROUND(P26,2)</f>
        <v>27.5</v>
      </c>
      <c r="F21" s="105" t="str">
        <f>Q26</f>
        <v>無</v>
      </c>
      <c r="G21" s="104">
        <f>IF(E21=0,0,IF(E21&lt;2,500,IF(E21&lt;5,1000,IF(E21&lt;10,2000,IF(E21&lt;20,4000,IF(E21&lt;30,7000,IF(E21&lt;50,11000,MIN(11000+ROUNDUP(E21-50,0)*250,60000))))))))*IF(F21="有",2,1)</f>
        <v>7000</v>
      </c>
      <c r="H21" s="26"/>
      <c r="I21" s="66">
        <f>IF(J21="", "",1)</f>
        <v>1</v>
      </c>
      <c r="J21" s="113" t="s">
        <v>40</v>
      </c>
      <c r="K21" s="114">
        <v>2</v>
      </c>
      <c r="L21" s="115">
        <v>5</v>
      </c>
      <c r="M21" s="116"/>
      <c r="N21" s="117"/>
      <c r="O21" s="106" t="str">
        <f>IF(J21="長方形",K21&amp;"×"&amp;L21,IF(J21="三角形",K21&amp;"×"&amp;L21&amp;"÷2",IF(J21="台形","("&amp;K21&amp;"＋"&amp;L21&amp;")×"&amp;M21&amp;"÷2",IF(J21="円",K21&amp;"×"&amp;K21&amp;"×π"))))&amp;IF(N21&gt;1,"×"&amp;N21,"")&amp;"＝"</f>
        <v>2×5＝</v>
      </c>
      <c r="P21" s="107">
        <f>IF(J21="長方形",K21*L21,IF(J21="三角形",K21*L21/2,IF(J21="台形",(K21+L21)*M21/2,IF(J21="円",K21^2*PI()))))*IF(N21="",1,N21)</f>
        <v>10</v>
      </c>
      <c r="Q21" s="130"/>
    </row>
    <row r="22" spans="3:17" x14ac:dyDescent="0.15">
      <c r="D22" s="5"/>
      <c r="F22" s="5"/>
      <c r="I22" s="67">
        <f>IF(J22="", "",I21+1)</f>
        <v>2</v>
      </c>
      <c r="J22" s="113" t="s">
        <v>41</v>
      </c>
      <c r="K22" s="118">
        <v>3</v>
      </c>
      <c r="L22" s="119">
        <v>4</v>
      </c>
      <c r="M22" s="120">
        <v>5</v>
      </c>
      <c r="N22" s="121">
        <v>1</v>
      </c>
      <c r="O22" s="106" t="str">
        <f>IF(J22="長方形",K22&amp;"×"&amp;L22,IF(J22="三角形",K22&amp;"×"&amp;L22&amp;"÷2",IF(J22="台形","("&amp;K22&amp;"＋"&amp;L22&amp;")×"&amp;M22&amp;"÷2",IF(J22="円",K22&amp;"×"&amp;K22&amp;"×π"))))&amp;IF(N22&gt;1,"×"&amp;N22,"")&amp;"＝"</f>
        <v>(3＋4)×5÷2＝</v>
      </c>
      <c r="P22" s="107">
        <f>IF(J22="長方形",K22*L22,IF(J22="三角形",K22*L22/2,IF(J22="台形",(K22+L22)*M22/2,IF(J22="円",K22^2*PI()))))*IF(N22="",1,N22)</f>
        <v>17.5</v>
      </c>
      <c r="Q22" s="131"/>
    </row>
    <row r="23" spans="3:17" x14ac:dyDescent="0.15">
      <c r="D23" s="5"/>
      <c r="F23" s="5"/>
      <c r="I23" s="67" t="str">
        <f>IF(J23="", "",I22+1)</f>
        <v/>
      </c>
      <c r="J23" s="113"/>
      <c r="K23" s="122"/>
      <c r="L23" s="123"/>
      <c r="M23" s="124"/>
      <c r="N23" s="125"/>
      <c r="O23" s="106" t="str">
        <f>IF(J23="長方形",K23&amp;"×"&amp;L23,IF(J23="三角形",K23&amp;"×"&amp;L23&amp;"÷2",IF(J23="台形","("&amp;K23&amp;"＋"&amp;L23&amp;")×"&amp;M23&amp;"÷2",IF(J23="円",K23&amp;"×"&amp;K23&amp;"×π"))))&amp;IF(N23&gt;1,"×"&amp;N23,"")&amp;"＝"</f>
        <v>FALSE＝</v>
      </c>
      <c r="P23" s="107">
        <f>IF(J23="長方形",K23*L23,IF(J23="三角形",K23*L23/2,IF(J23="台形",(K23+L23)*M23/2,IF(J23="円",K23^2*PI()))))*IF(N23="",1,N23)</f>
        <v>0</v>
      </c>
      <c r="Q23" s="132"/>
    </row>
    <row r="24" spans="3:17" x14ac:dyDescent="0.15">
      <c r="D24" s="5"/>
      <c r="F24" s="5"/>
      <c r="I24" s="67" t="str">
        <f>IF(J24="", "",I23+1)</f>
        <v/>
      </c>
      <c r="J24" s="113"/>
      <c r="K24" s="122"/>
      <c r="L24" s="123"/>
      <c r="M24" s="124"/>
      <c r="N24" s="125"/>
      <c r="O24" s="106" t="str">
        <f>IF(J24="長方形",K24&amp;"×"&amp;L24,IF(J24="三角形",K24&amp;"×"&amp;L24&amp;"÷2",IF(J24="台形","("&amp;K24&amp;"＋"&amp;L24&amp;")×"&amp;M24&amp;"÷2",IF(J24="円",K24&amp;"×"&amp;K24&amp;"×π"))))&amp;IF(N24&gt;1,"×"&amp;N24,"")&amp;"＝"</f>
        <v>FALSE＝</v>
      </c>
      <c r="P24" s="107">
        <f>IF(J24="長方形",K24*L24,IF(J24="三角形",K24*L24/2,IF(J24="台形",(K24+L24)*M24/2,IF(J24="円",K24^2*PI()))))*IF(N24="",1,N24)</f>
        <v>0</v>
      </c>
      <c r="Q24" s="132"/>
    </row>
    <row r="25" spans="3:17" ht="14.25" thickBot="1" x14ac:dyDescent="0.2">
      <c r="F25" s="5"/>
      <c r="I25" s="67" t="str">
        <f>IF(J25="", "",I24+1)</f>
        <v/>
      </c>
      <c r="J25" s="113"/>
      <c r="K25" s="126"/>
      <c r="L25" s="127"/>
      <c r="M25" s="128"/>
      <c r="N25" s="129"/>
      <c r="O25" s="106" t="str">
        <f>IF(J25="長方形",K25&amp;"×"&amp;L25,IF(J25="三角形",K25&amp;"×"&amp;L25&amp;"÷2",IF(J25="台形","("&amp;K25&amp;"＋"&amp;L25&amp;")×"&amp;M25&amp;"÷2",IF(J25="円",K25&amp;"×"&amp;K25&amp;"×π"))))&amp;IF(N25&gt;1,"×"&amp;N25,"")&amp;"＝"</f>
        <v>FALSE＝</v>
      </c>
      <c r="P25" s="107">
        <f>IF(J25="長方形",K25*L25,IF(J25="三角形",K25*L25/2,IF(J25="台形",(K25+L25)*M25/2,IF(J25="円",K25^2*PI()))))*IF(N25="",1,N25)</f>
        <v>0</v>
      </c>
      <c r="Q25" s="133"/>
    </row>
    <row r="26" spans="3:17" ht="14.25" thickTop="1" x14ac:dyDescent="0.15">
      <c r="F26" s="5"/>
      <c r="I26" s="70" t="s">
        <v>14</v>
      </c>
      <c r="J26" s="71"/>
      <c r="K26" s="71"/>
      <c r="L26" s="71"/>
      <c r="M26" s="71"/>
      <c r="N26" s="72"/>
      <c r="O26" s="108"/>
      <c r="P26" s="109">
        <f>SUM(P21:P25)</f>
        <v>27.5</v>
      </c>
      <c r="Q26" s="59" t="str">
        <f>IF(COUNTIF(Q21:Q25,"有")&gt;0,"有","無")</f>
        <v>無</v>
      </c>
    </row>
    <row r="27" spans="3:17" x14ac:dyDescent="0.15">
      <c r="F27" s="5"/>
      <c r="K27" s="5"/>
      <c r="O27" s="110"/>
      <c r="P27" s="110"/>
      <c r="Q27" s="5"/>
    </row>
    <row r="28" spans="3:17" ht="14.25" x14ac:dyDescent="0.15">
      <c r="C28" s="13">
        <v>2</v>
      </c>
      <c r="F28" s="5"/>
      <c r="K28" s="5"/>
      <c r="O28" s="110"/>
      <c r="P28" s="110"/>
      <c r="Q28" s="5"/>
    </row>
    <row r="29" spans="3:17" x14ac:dyDescent="0.15">
      <c r="C29" s="73" t="s">
        <v>15</v>
      </c>
      <c r="D29" s="73" t="s">
        <v>1</v>
      </c>
      <c r="E29" s="73" t="s">
        <v>3</v>
      </c>
      <c r="F29" s="73" t="s">
        <v>4</v>
      </c>
      <c r="G29" s="86" t="s">
        <v>5</v>
      </c>
      <c r="I29" s="73" t="s">
        <v>16</v>
      </c>
      <c r="J29" s="75" t="s">
        <v>17</v>
      </c>
      <c r="K29" s="77" t="s">
        <v>18</v>
      </c>
      <c r="L29" s="78"/>
      <c r="M29" s="79"/>
      <c r="N29" s="80" t="s">
        <v>19</v>
      </c>
      <c r="O29" s="82" t="s">
        <v>20</v>
      </c>
      <c r="P29" s="84" t="s">
        <v>3</v>
      </c>
      <c r="Q29" s="88" t="s">
        <v>4</v>
      </c>
    </row>
    <row r="30" spans="3:17" ht="14.25" thickBot="1" x14ac:dyDescent="0.2">
      <c r="C30" s="74"/>
      <c r="D30" s="74"/>
      <c r="E30" s="74"/>
      <c r="F30" s="74"/>
      <c r="G30" s="87"/>
      <c r="H30" s="26"/>
      <c r="I30" s="74"/>
      <c r="J30" s="76"/>
      <c r="K30" s="27" t="s">
        <v>27</v>
      </c>
      <c r="L30" s="28" t="s">
        <v>28</v>
      </c>
      <c r="M30" s="29" t="s">
        <v>26</v>
      </c>
      <c r="N30" s="81"/>
      <c r="O30" s="83"/>
      <c r="P30" s="85"/>
      <c r="Q30" s="89"/>
    </row>
    <row r="31" spans="3:17" ht="14.25" thickTop="1" x14ac:dyDescent="0.15">
      <c r="C31" s="111" t="s">
        <v>42</v>
      </c>
      <c r="D31" s="112" t="s">
        <v>11</v>
      </c>
      <c r="E31" s="105">
        <f>ROUND(P36,2)</f>
        <v>100</v>
      </c>
      <c r="F31" s="105" t="str">
        <f>Q36</f>
        <v>無</v>
      </c>
      <c r="G31" s="104">
        <f>IF(E31=0,0,IF(E31&lt;2,500,IF(E31&lt;5,1000,IF(E31&lt;10,2000,IF(E31&lt;20,4000,IF(E31&lt;30,7000,IF(E31&lt;50,11000,MIN(11000+ROUNDUP(E31-50,0)*250,60000))))))))*IF(F31="有",2,1)</f>
        <v>23500</v>
      </c>
      <c r="H31" s="26"/>
      <c r="I31" s="67">
        <f>IF(J31="", "",(MAX(I21:I25)+1))</f>
        <v>3</v>
      </c>
      <c r="J31" s="113" t="s">
        <v>40</v>
      </c>
      <c r="K31" s="114">
        <v>5</v>
      </c>
      <c r="L31" s="115">
        <v>10</v>
      </c>
      <c r="M31" s="116"/>
      <c r="N31" s="117">
        <v>2</v>
      </c>
      <c r="O31" s="106" t="str">
        <f>IF(J31="長方形",K31&amp;"×"&amp;L31,IF(J31="三角形",K31&amp;"×"&amp;L31&amp;"÷2",IF(J31="台形","("&amp;K31&amp;"＋"&amp;L31&amp;")×"&amp;M31&amp;"÷2",IF(J31="円",K31&amp;"×"&amp;K31&amp;"×π"))))&amp;IF(N31&gt;1,"×"&amp;N31,"")&amp;"＝"</f>
        <v>5×10×2＝</v>
      </c>
      <c r="P31" s="107">
        <f>IF(J31="長方形",K31*L31,IF(J31="三角形",K31*L31/2,IF(J31="台形",(K31+L31)*M31/2,IF(J31="円",K31^2*PI()))))*IF(N31="",1,N31)</f>
        <v>100</v>
      </c>
      <c r="Q31" s="130"/>
    </row>
    <row r="32" spans="3:17" x14ac:dyDescent="0.15">
      <c r="D32" s="5"/>
      <c r="F32" s="5"/>
      <c r="I32" s="67" t="str">
        <f>IF(J32="", "",I31+1)</f>
        <v/>
      </c>
      <c r="J32" s="113"/>
      <c r="K32" s="118"/>
      <c r="L32" s="119"/>
      <c r="M32" s="120"/>
      <c r="N32" s="121"/>
      <c r="O32" s="106" t="str">
        <f>IF(J32="長方形",K32&amp;"×"&amp;L32,IF(J32="三角形",K32&amp;"×"&amp;L32&amp;"÷2",IF(J32="台形","("&amp;K32&amp;"＋"&amp;L32&amp;")×"&amp;M32&amp;"÷2",IF(J32="円",K32&amp;"×"&amp;K32&amp;"×π"))))&amp;IF(N32&gt;1,"×"&amp;N32,"")&amp;"＝"</f>
        <v>FALSE＝</v>
      </c>
      <c r="P32" s="107">
        <f>IF(J32="長方形",K32*L32,IF(J32="三角形",K32*L32/2,IF(J32="台形",(K32+L32)*M32/2,IF(J32="円",K32^2*PI()))))*IF(N32="",1,N32)</f>
        <v>0</v>
      </c>
      <c r="Q32" s="131"/>
    </row>
    <row r="33" spans="3:17" x14ac:dyDescent="0.15">
      <c r="D33" s="5"/>
      <c r="F33" s="5"/>
      <c r="I33" s="67" t="str">
        <f>IF(J33="", "",I32+1)</f>
        <v/>
      </c>
      <c r="J33" s="113"/>
      <c r="K33" s="122"/>
      <c r="L33" s="123"/>
      <c r="M33" s="124"/>
      <c r="N33" s="125"/>
      <c r="O33" s="106" t="str">
        <f>IF(J33="長方形",K33&amp;"×"&amp;L33,IF(J33="三角形",K33&amp;"×"&amp;L33&amp;"÷2",IF(J33="台形","("&amp;K33&amp;"＋"&amp;L33&amp;")×"&amp;M33&amp;"÷2",IF(J33="円",K33&amp;"×"&amp;K33&amp;"×π"))))&amp;IF(N33&gt;1,"×"&amp;N33,"")&amp;"＝"</f>
        <v>FALSE＝</v>
      </c>
      <c r="P33" s="107">
        <f>IF(J33="長方形",K33*L33,IF(J33="三角形",K33*L33/2,IF(J33="台形",(K33+L33)*M33/2,IF(J33="円",K33^2*PI()))))*IF(N33="",1,N33)</f>
        <v>0</v>
      </c>
      <c r="Q33" s="132"/>
    </row>
    <row r="34" spans="3:17" x14ac:dyDescent="0.15">
      <c r="D34" s="5"/>
      <c r="F34" s="5"/>
      <c r="I34" s="67" t="str">
        <f>IF(J34="", "",I33+1)</f>
        <v/>
      </c>
      <c r="J34" s="113"/>
      <c r="K34" s="122"/>
      <c r="L34" s="123"/>
      <c r="M34" s="124"/>
      <c r="N34" s="125"/>
      <c r="O34" s="106" t="str">
        <f>IF(J34="長方形",K34&amp;"×"&amp;L34,IF(J34="三角形",K34&amp;"×"&amp;L34&amp;"÷2",IF(J34="台形","("&amp;K34&amp;"＋"&amp;L34&amp;")×"&amp;M34&amp;"÷2",IF(J34="円",K34&amp;"×"&amp;K34&amp;"×π"))))&amp;IF(N34&gt;1,"×"&amp;N34,"")&amp;"＝"</f>
        <v>FALSE＝</v>
      </c>
      <c r="P34" s="107">
        <f>IF(J34="長方形",K34*L34,IF(J34="三角形",K34*L34/2,IF(J34="台形",(K34+L34)*M34/2,IF(J34="円",K34^2*PI()))))*IF(N34="",1,N34)</f>
        <v>0</v>
      </c>
      <c r="Q34" s="132"/>
    </row>
    <row r="35" spans="3:17" ht="14.25" thickBot="1" x14ac:dyDescent="0.2">
      <c r="F35" s="5"/>
      <c r="I35" s="67" t="str">
        <f>IF(J35="", "",I34+1)</f>
        <v/>
      </c>
      <c r="J35" s="113"/>
      <c r="K35" s="126"/>
      <c r="L35" s="127"/>
      <c r="M35" s="128"/>
      <c r="N35" s="129"/>
      <c r="O35" s="106" t="str">
        <f>IF(J35="長方形",K35&amp;"×"&amp;L35,IF(J35="三角形",K35&amp;"×"&amp;L35&amp;"÷2",IF(J35="台形","("&amp;K35&amp;"＋"&amp;L35&amp;")×"&amp;M35&amp;"÷2",IF(J35="円",K35&amp;"×"&amp;K35&amp;"×π"))))&amp;IF(N35&gt;1,"×"&amp;N35,"")&amp;"＝"</f>
        <v>FALSE＝</v>
      </c>
      <c r="P35" s="107">
        <f>IF(J35="長方形",K35*L35,IF(J35="三角形",K35*L35/2,IF(J35="台形",(K35+L35)*M35/2,IF(J35="円",K35^2*PI()))))*IF(N35="",1,N35)</f>
        <v>0</v>
      </c>
      <c r="Q35" s="133"/>
    </row>
    <row r="36" spans="3:17" ht="14.25" thickTop="1" x14ac:dyDescent="0.15">
      <c r="F36" s="5"/>
      <c r="I36" s="70" t="s">
        <v>14</v>
      </c>
      <c r="J36" s="71"/>
      <c r="K36" s="71"/>
      <c r="L36" s="71"/>
      <c r="M36" s="71"/>
      <c r="N36" s="72"/>
      <c r="O36" s="108"/>
      <c r="P36" s="109">
        <f>SUM(P31:P35)</f>
        <v>100</v>
      </c>
      <c r="Q36" s="59" t="str">
        <f>IF(COUNTIF(Q31:Q35,"有")&gt;0,"有","無")</f>
        <v>無</v>
      </c>
    </row>
    <row r="37" spans="3:17" x14ac:dyDescent="0.15">
      <c r="F37" s="5"/>
      <c r="K37" s="5"/>
      <c r="Q37" s="5"/>
    </row>
    <row r="38" spans="3:17" ht="14.25" x14ac:dyDescent="0.15">
      <c r="C38" s="13">
        <v>3</v>
      </c>
      <c r="F38" s="5"/>
      <c r="K38" s="5"/>
      <c r="Q38" s="5"/>
    </row>
    <row r="39" spans="3:17" x14ac:dyDescent="0.15">
      <c r="C39" s="73" t="s">
        <v>15</v>
      </c>
      <c r="D39" s="73" t="s">
        <v>1</v>
      </c>
      <c r="E39" s="73" t="s">
        <v>3</v>
      </c>
      <c r="F39" s="73" t="s">
        <v>4</v>
      </c>
      <c r="G39" s="86" t="s">
        <v>5</v>
      </c>
      <c r="I39" s="73" t="s">
        <v>16</v>
      </c>
      <c r="J39" s="75" t="s">
        <v>17</v>
      </c>
      <c r="K39" s="77" t="s">
        <v>18</v>
      </c>
      <c r="L39" s="78"/>
      <c r="M39" s="79"/>
      <c r="N39" s="80" t="s">
        <v>19</v>
      </c>
      <c r="O39" s="82" t="s">
        <v>20</v>
      </c>
      <c r="P39" s="84" t="s">
        <v>3</v>
      </c>
      <c r="Q39" s="88" t="s">
        <v>4</v>
      </c>
    </row>
    <row r="40" spans="3:17" ht="14.25" thickBot="1" x14ac:dyDescent="0.2">
      <c r="C40" s="74"/>
      <c r="D40" s="74"/>
      <c r="E40" s="74"/>
      <c r="F40" s="74"/>
      <c r="G40" s="87"/>
      <c r="H40" s="26"/>
      <c r="I40" s="74"/>
      <c r="J40" s="76"/>
      <c r="K40" s="27" t="s">
        <v>29</v>
      </c>
      <c r="L40" s="28" t="s">
        <v>30</v>
      </c>
      <c r="M40" s="29" t="s">
        <v>26</v>
      </c>
      <c r="N40" s="81"/>
      <c r="O40" s="83"/>
      <c r="P40" s="85"/>
      <c r="Q40" s="89"/>
    </row>
    <row r="41" spans="3:17" ht="14.25" thickTop="1" x14ac:dyDescent="0.15">
      <c r="C41" s="3"/>
      <c r="D41" s="24"/>
      <c r="E41" s="30">
        <f>ROUND(P46,2)</f>
        <v>0</v>
      </c>
      <c r="F41" s="30" t="str">
        <f>Q46</f>
        <v>無</v>
      </c>
      <c r="G41" s="25">
        <f>IF(E41=0,0,IF(E41&lt;2,500,IF(E41&lt;5,1000,IF(E41&lt;10,2000,IF(E41&lt;20,4000,IF(E41&lt;30,7000,IF(E41&lt;50,11000,MIN(11000+ROUNDUP(E41-50,0)*250,60000))))))))*IF(F41="有",2,1)</f>
        <v>0</v>
      </c>
      <c r="H41" s="26"/>
      <c r="I41" s="67" t="str">
        <f>IF(J41="", "",(MAX(I31:I35)+1))</f>
        <v/>
      </c>
      <c r="J41" s="31"/>
      <c r="K41" s="32"/>
      <c r="L41" s="33"/>
      <c r="M41" s="34"/>
      <c r="N41" s="35"/>
      <c r="O41" s="4" t="str">
        <f>IF(J41="長方形",K41&amp;"×"&amp;L41,IF(J41="三角形",K41&amp;"×"&amp;L41&amp;"÷2",IF(J41="台形","("&amp;K41&amp;"＋"&amp;L41&amp;")×"&amp;M41&amp;"÷2",IF(J41="円",K41&amp;"×"&amp;K41&amp;"×π"))))&amp;IF(N41&gt;1,"×"&amp;N41,"")&amp;"＝"</f>
        <v>FALSE＝</v>
      </c>
      <c r="P41" s="36">
        <f>IF(J41="長方形",K41*L41,IF(J41="三角形",K41*L41/2,IF(J41="台形",(K41+L41)*M41/2,IF(J41="円",K41^2*PI()))))*IF(N41="",1,N41)</f>
        <v>0</v>
      </c>
      <c r="Q41" s="37"/>
    </row>
    <row r="42" spans="3:17" x14ac:dyDescent="0.15">
      <c r="D42" s="5"/>
      <c r="F42" s="5"/>
      <c r="I42" s="67" t="str">
        <f>IF(J42="", "",I41+1)</f>
        <v/>
      </c>
      <c r="J42" s="38"/>
      <c r="K42" s="39"/>
      <c r="L42" s="40"/>
      <c r="M42" s="41"/>
      <c r="N42" s="42"/>
      <c r="O42" s="4" t="str">
        <f>IF(J42="長方形",K42&amp;"×"&amp;L42,IF(J42="三角形",K42&amp;"×"&amp;L42&amp;"÷2",IF(J42="台形","("&amp;K42&amp;"＋"&amp;L42&amp;")×"&amp;M42&amp;"÷2",IF(J42="円",K42&amp;"×"&amp;K42&amp;"×π"))))&amp;IF(N42&gt;1,"×"&amp;N42,"")&amp;"＝"</f>
        <v>FALSE＝</v>
      </c>
      <c r="P42" s="36">
        <f>IF(J42="長方形",K42*L42,IF(J42="三角形",K42*L42/2,IF(J42="台形",(K42+L42)*M42/2,IF(J42="円",K42^2*PI()))))*IF(N42="",1,N42)</f>
        <v>0</v>
      </c>
      <c r="Q42" s="44"/>
    </row>
    <row r="43" spans="3:17" x14ac:dyDescent="0.15">
      <c r="D43" s="5"/>
      <c r="F43" s="5"/>
      <c r="I43" s="67" t="str">
        <f>IF(J43="", "",I42+1)</f>
        <v/>
      </c>
      <c r="J43" s="45"/>
      <c r="K43" s="46"/>
      <c r="L43" s="47"/>
      <c r="M43" s="45"/>
      <c r="N43" s="48"/>
      <c r="O43" s="4" t="str">
        <f>IF(J43="長方形",K43&amp;"×"&amp;L43,IF(J43="三角形",K43&amp;"×"&amp;L43&amp;"÷2",IF(J43="台形","("&amp;K43&amp;"＋"&amp;L43&amp;")×"&amp;M43&amp;"÷2",IF(J43="円",K43&amp;"×"&amp;K43&amp;"×π"))))&amp;IF(N43&gt;1,"×"&amp;N43,"")&amp;"＝"</f>
        <v>FALSE＝</v>
      </c>
      <c r="P43" s="36">
        <f>IF(J43="長方形",K43*L43,IF(J43="三角形",K43*L43/2,IF(J43="台形",(K43+L43)*M43/2,IF(J43="円",K43^2*PI()))))*IF(N43="",1,N43)</f>
        <v>0</v>
      </c>
      <c r="Q43" s="50"/>
    </row>
    <row r="44" spans="3:17" x14ac:dyDescent="0.15">
      <c r="D44" s="5"/>
      <c r="F44" s="5"/>
      <c r="I44" s="67" t="str">
        <f>IF(J44="", "",I43+1)</f>
        <v/>
      </c>
      <c r="J44" s="45"/>
      <c r="K44" s="46"/>
      <c r="L44" s="47"/>
      <c r="M44" s="45"/>
      <c r="N44" s="48"/>
      <c r="O44" s="4" t="str">
        <f>IF(J44="長方形",K44&amp;"×"&amp;L44,IF(J44="三角形",K44&amp;"×"&amp;L44&amp;"÷2",IF(J44="台形","("&amp;K44&amp;"＋"&amp;L44&amp;")×"&amp;M44&amp;"÷2",IF(J44="円",K44&amp;"×"&amp;K44&amp;"×π"))))&amp;IF(N44&gt;1,"×"&amp;N44,"")&amp;"＝"</f>
        <v>FALSE＝</v>
      </c>
      <c r="P44" s="36">
        <f>IF(J44="長方形",K44*L44,IF(J44="三角形",K44*L44/2,IF(J44="台形",(K44+L44)*M44/2,IF(J44="円",K44^2*PI()))))*IF(N44="",1,N44)</f>
        <v>0</v>
      </c>
      <c r="Q44" s="50"/>
    </row>
    <row r="45" spans="3:17" ht="14.25" thickBot="1" x14ac:dyDescent="0.2">
      <c r="F45" s="5"/>
      <c r="I45" s="67" t="str">
        <f>IF(J45="", "",I44+1)</f>
        <v/>
      </c>
      <c r="J45" s="51"/>
      <c r="K45" s="52"/>
      <c r="L45" s="53"/>
      <c r="M45" s="54"/>
      <c r="N45" s="55"/>
      <c r="O45" s="4" t="str">
        <f>IF(J45="長方形",K45&amp;"×"&amp;L45,IF(J45="三角形",K45&amp;"×"&amp;L45&amp;"÷2",IF(J45="台形","("&amp;K45&amp;"＋"&amp;L45&amp;")×"&amp;M45&amp;"÷2",IF(J45="円",K45&amp;"×"&amp;K45&amp;"×π"))))&amp;IF(N45&gt;1,"×"&amp;N45,"")&amp;"＝"</f>
        <v>FALSE＝</v>
      </c>
      <c r="P45" s="36">
        <f>IF(J45="長方形",K45*L45,IF(J45="三角形",K45*L45/2,IF(J45="台形",(K45+L45)*M45/2,IF(J45="円",K45^2*PI()))))*IF(N45="",1,N45)</f>
        <v>0</v>
      </c>
      <c r="Q45" s="57"/>
    </row>
    <row r="46" spans="3:17" ht="14.25" thickTop="1" x14ac:dyDescent="0.15">
      <c r="F46" s="5"/>
      <c r="I46" s="70" t="s">
        <v>14</v>
      </c>
      <c r="J46" s="71"/>
      <c r="K46" s="71"/>
      <c r="L46" s="71"/>
      <c r="M46" s="71"/>
      <c r="N46" s="72"/>
      <c r="O46" s="10"/>
      <c r="P46" s="58">
        <f>SUM(P41:P45)</f>
        <v>0</v>
      </c>
      <c r="Q46" s="59" t="str">
        <f>IF(COUNTIF(Q41:Q45,"有")&gt;0,"有","無")</f>
        <v>無</v>
      </c>
    </row>
    <row r="47" spans="3:17" s="2" customFormat="1" x14ac:dyDescent="0.15">
      <c r="C47" s="16"/>
      <c r="D47" s="26"/>
      <c r="E47" s="21"/>
      <c r="F47" s="6"/>
      <c r="G47" s="60"/>
      <c r="H47" s="26"/>
      <c r="I47" s="6"/>
      <c r="J47" s="6"/>
      <c r="K47" s="6"/>
      <c r="L47" s="6"/>
      <c r="M47" s="6"/>
      <c r="N47" s="22"/>
      <c r="O47" s="6"/>
      <c r="P47" s="6"/>
      <c r="Q47" s="6"/>
    </row>
    <row r="48" spans="3:17" s="2" customFormat="1" ht="14.25" x14ac:dyDescent="0.15">
      <c r="C48" s="13">
        <v>4</v>
      </c>
      <c r="D48" s="6"/>
      <c r="E48" s="14"/>
      <c r="F48" s="6"/>
      <c r="G48" s="15"/>
      <c r="H48" s="16"/>
      <c r="I48" s="5"/>
      <c r="J48" s="5"/>
      <c r="K48" s="17"/>
      <c r="L48" s="5"/>
      <c r="M48" s="5"/>
      <c r="N48" s="18"/>
      <c r="O48" s="5"/>
      <c r="P48" s="5"/>
      <c r="Q48" s="12"/>
    </row>
    <row r="49" spans="3:17" x14ac:dyDescent="0.15">
      <c r="C49" s="73" t="s">
        <v>15</v>
      </c>
      <c r="D49" s="73" t="s">
        <v>1</v>
      </c>
      <c r="E49" s="73" t="s">
        <v>3</v>
      </c>
      <c r="F49" s="73" t="s">
        <v>4</v>
      </c>
      <c r="G49" s="86" t="s">
        <v>5</v>
      </c>
      <c r="I49" s="73" t="s">
        <v>16</v>
      </c>
      <c r="J49" s="75" t="s">
        <v>17</v>
      </c>
      <c r="K49" s="77" t="s">
        <v>18</v>
      </c>
      <c r="L49" s="78"/>
      <c r="M49" s="79"/>
      <c r="N49" s="80" t="s">
        <v>19</v>
      </c>
      <c r="O49" s="82" t="s">
        <v>20</v>
      </c>
      <c r="P49" s="84" t="s">
        <v>3</v>
      </c>
      <c r="Q49" s="88" t="s">
        <v>4</v>
      </c>
    </row>
    <row r="50" spans="3:17" ht="14.25" thickBot="1" x14ac:dyDescent="0.2">
      <c r="C50" s="74"/>
      <c r="D50" s="74"/>
      <c r="E50" s="74"/>
      <c r="F50" s="74"/>
      <c r="G50" s="87"/>
      <c r="H50" s="26"/>
      <c r="I50" s="74"/>
      <c r="J50" s="76"/>
      <c r="K50" s="27" t="s">
        <v>31</v>
      </c>
      <c r="L50" s="28" t="s">
        <v>25</v>
      </c>
      <c r="M50" s="29" t="s">
        <v>32</v>
      </c>
      <c r="N50" s="81"/>
      <c r="O50" s="83"/>
      <c r="P50" s="85"/>
      <c r="Q50" s="89"/>
    </row>
    <row r="51" spans="3:17" ht="14.25" thickTop="1" x14ac:dyDescent="0.15">
      <c r="C51" s="3"/>
      <c r="D51" s="24"/>
      <c r="E51" s="30">
        <f>ROUND(P56,2)</f>
        <v>0</v>
      </c>
      <c r="F51" s="30" t="str">
        <f>Q56</f>
        <v>無</v>
      </c>
      <c r="G51" s="25">
        <f>IF(E51=0,0,IF(E51&lt;2,500,IF(E51&lt;5,1000,IF(E51&lt;10,2000,IF(E51&lt;20,4000,IF(E51&lt;30,7000,IF(E51&lt;50,11000,MIN(11000+ROUNDUP(E51-50,0)*250,60000))))))))*IF(F51="有",2,1)</f>
        <v>0</v>
      </c>
      <c r="H51" s="26"/>
      <c r="I51" s="67" t="str">
        <f>IF(J51="", "",(MAX(I41:I45)+1))</f>
        <v/>
      </c>
      <c r="J51" s="31"/>
      <c r="K51" s="32"/>
      <c r="L51" s="33"/>
      <c r="M51" s="34"/>
      <c r="N51" s="35"/>
      <c r="O51" s="4" t="str">
        <f>IF(J51="長方形",K51&amp;"×"&amp;L51,IF(J51="三角形",K51&amp;"×"&amp;L51&amp;"÷2",IF(J51="台形","("&amp;K51&amp;"＋"&amp;L51&amp;")×"&amp;M51&amp;"÷2",IF(J51="円",K51&amp;"×"&amp;K51&amp;"×π"))))&amp;IF(N51&gt;1,"×"&amp;N51,"")&amp;"＝"</f>
        <v>FALSE＝</v>
      </c>
      <c r="P51" s="36">
        <f>IF(J51="長方形",K51*L51,IF(J51="三角形",K51*L51/2,IF(J51="台形",(K51+L51)*M51/2,IF(J51="円",K51^2*PI()))))*IF(N51="",1,N51)</f>
        <v>0</v>
      </c>
      <c r="Q51" s="37"/>
    </row>
    <row r="52" spans="3:17" x14ac:dyDescent="0.15">
      <c r="D52" s="5"/>
      <c r="F52" s="5"/>
      <c r="I52" s="67" t="str">
        <f>IF(J52="", "",I51+1)</f>
        <v/>
      </c>
      <c r="J52" s="38"/>
      <c r="K52" s="39"/>
      <c r="L52" s="40"/>
      <c r="M52" s="41"/>
      <c r="N52" s="42"/>
      <c r="O52" s="7"/>
      <c r="P52" s="43"/>
      <c r="Q52" s="44"/>
    </row>
    <row r="53" spans="3:17" x14ac:dyDescent="0.15">
      <c r="D53" s="5"/>
      <c r="F53" s="5"/>
      <c r="I53" s="67" t="str">
        <f>IF(J53="", "",I52+1)</f>
        <v/>
      </c>
      <c r="J53" s="45"/>
      <c r="K53" s="46"/>
      <c r="L53" s="47"/>
      <c r="M53" s="45"/>
      <c r="N53" s="48"/>
      <c r="O53" s="8"/>
      <c r="P53" s="49"/>
      <c r="Q53" s="50"/>
    </row>
    <row r="54" spans="3:17" x14ac:dyDescent="0.15">
      <c r="D54" s="5"/>
      <c r="F54" s="5"/>
      <c r="I54" s="67" t="str">
        <f>IF(J54="", "",I53+1)</f>
        <v/>
      </c>
      <c r="J54" s="45"/>
      <c r="K54" s="46"/>
      <c r="L54" s="47"/>
      <c r="M54" s="45"/>
      <c r="N54" s="48"/>
      <c r="O54" s="8"/>
      <c r="P54" s="49"/>
      <c r="Q54" s="50"/>
    </row>
    <row r="55" spans="3:17" s="2" customFormat="1" ht="14.25" thickBot="1" x14ac:dyDescent="0.2">
      <c r="C55" s="5"/>
      <c r="D55" s="6"/>
      <c r="E55" s="14"/>
      <c r="F55" s="5"/>
      <c r="G55" s="15"/>
      <c r="H55" s="16"/>
      <c r="I55" s="67" t="str">
        <f>IF(J55="", "",I54+1)</f>
        <v/>
      </c>
      <c r="J55" s="51"/>
      <c r="K55" s="52"/>
      <c r="L55" s="53"/>
      <c r="M55" s="54"/>
      <c r="N55" s="55"/>
      <c r="O55" s="9"/>
      <c r="P55" s="56"/>
      <c r="Q55" s="57"/>
    </row>
    <row r="56" spans="3:17" s="2" customFormat="1" ht="14.25" thickTop="1" x14ac:dyDescent="0.15">
      <c r="C56" s="5"/>
      <c r="D56" s="6"/>
      <c r="E56" s="14"/>
      <c r="F56" s="5"/>
      <c r="G56" s="15"/>
      <c r="H56" s="16"/>
      <c r="I56" s="70" t="s">
        <v>14</v>
      </c>
      <c r="J56" s="71"/>
      <c r="K56" s="71"/>
      <c r="L56" s="71"/>
      <c r="M56" s="71"/>
      <c r="N56" s="72"/>
      <c r="O56" s="10"/>
      <c r="P56" s="58">
        <f>SUM(P51:P55)</f>
        <v>0</v>
      </c>
      <c r="Q56" s="59" t="str">
        <f>IF(COUNTIF(Q51:Q55,"有")&gt;0,"有","無")</f>
        <v>無</v>
      </c>
    </row>
    <row r="57" spans="3:17" x14ac:dyDescent="0.15">
      <c r="F57" s="5"/>
      <c r="K57" s="5"/>
      <c r="Q57" s="5"/>
    </row>
    <row r="58" spans="3:17" ht="14.25" x14ac:dyDescent="0.15">
      <c r="C58" s="13">
        <v>5</v>
      </c>
    </row>
    <row r="59" spans="3:17" x14ac:dyDescent="0.15">
      <c r="C59" s="73" t="s">
        <v>15</v>
      </c>
      <c r="D59" s="73" t="s">
        <v>1</v>
      </c>
      <c r="E59" s="73" t="s">
        <v>3</v>
      </c>
      <c r="F59" s="73" t="s">
        <v>4</v>
      </c>
      <c r="G59" s="86" t="s">
        <v>5</v>
      </c>
      <c r="I59" s="73" t="s">
        <v>16</v>
      </c>
      <c r="J59" s="75" t="s">
        <v>17</v>
      </c>
      <c r="K59" s="77" t="s">
        <v>18</v>
      </c>
      <c r="L59" s="78"/>
      <c r="M59" s="79"/>
      <c r="N59" s="80" t="s">
        <v>19</v>
      </c>
      <c r="O59" s="82" t="s">
        <v>20</v>
      </c>
      <c r="P59" s="84" t="s">
        <v>3</v>
      </c>
      <c r="Q59" s="88" t="s">
        <v>4</v>
      </c>
    </row>
    <row r="60" spans="3:17" s="2" customFormat="1" ht="14.25" thickBot="1" x14ac:dyDescent="0.2">
      <c r="C60" s="74"/>
      <c r="D60" s="74"/>
      <c r="E60" s="74"/>
      <c r="F60" s="74"/>
      <c r="G60" s="87"/>
      <c r="H60" s="26"/>
      <c r="I60" s="74"/>
      <c r="J60" s="76"/>
      <c r="K60" s="27" t="s">
        <v>29</v>
      </c>
      <c r="L60" s="28" t="s">
        <v>25</v>
      </c>
      <c r="M60" s="29" t="s">
        <v>26</v>
      </c>
      <c r="N60" s="81"/>
      <c r="O60" s="83"/>
      <c r="P60" s="85"/>
      <c r="Q60" s="89"/>
    </row>
    <row r="61" spans="3:17" s="2" customFormat="1" ht="14.25" thickTop="1" x14ac:dyDescent="0.15">
      <c r="C61" s="3"/>
      <c r="D61" s="24"/>
      <c r="E61" s="30">
        <f>ROUND(P66,2)</f>
        <v>0</v>
      </c>
      <c r="F61" s="30" t="str">
        <f>Q66</f>
        <v>無</v>
      </c>
      <c r="G61" s="25">
        <f>IF(E61=0,0,IF(E61&lt;2,500,IF(E61&lt;5,1000,IF(E61&lt;10,2000,IF(E61&lt;20,4000,IF(E61&lt;30,7000,IF(E61&lt;50,11000,MIN(11000+ROUNDUP(E61-50,0)*250,60000))))))))*IF(F61="有",2,1)</f>
        <v>0</v>
      </c>
      <c r="H61" s="26"/>
      <c r="I61" s="67" t="str">
        <f>IF(J61="", "",(MAX(I51:I55)+1))</f>
        <v/>
      </c>
      <c r="J61" s="31"/>
      <c r="K61" s="32"/>
      <c r="L61" s="33"/>
      <c r="M61" s="34"/>
      <c r="N61" s="35"/>
      <c r="O61" s="4" t="str">
        <f>IF(J61="長方形",K61&amp;"×"&amp;L61,IF(J61="三角形",K61&amp;"×"&amp;L61&amp;"÷2",IF(J61="台形","("&amp;K61&amp;"＋"&amp;L61&amp;")×"&amp;M61&amp;"÷2",IF(J61="円",K61&amp;"×"&amp;K61&amp;"×π"))))&amp;IF(N61&gt;1,"×"&amp;N61,"")&amp;"＝"</f>
        <v>FALSE＝</v>
      </c>
      <c r="P61" s="36">
        <f>IF(J61="長方形",K61*L61,IF(J61="三角形",K61*L61/2,IF(J61="台形",(K61+L61)*M61/2,IF(J61="円",K61^2*PI()))))*IF(N61="",1,N61)</f>
        <v>0</v>
      </c>
      <c r="Q61" s="37"/>
    </row>
    <row r="62" spans="3:17" x14ac:dyDescent="0.15">
      <c r="D62" s="5"/>
      <c r="F62" s="5"/>
      <c r="I62" s="67" t="str">
        <f>IF(J62="", "",I61+1)</f>
        <v/>
      </c>
      <c r="J62" s="38"/>
      <c r="K62" s="39"/>
      <c r="L62" s="40"/>
      <c r="M62" s="41"/>
      <c r="N62" s="42"/>
      <c r="O62" s="7"/>
      <c r="P62" s="43"/>
      <c r="Q62" s="44"/>
    </row>
    <row r="63" spans="3:17" x14ac:dyDescent="0.15">
      <c r="D63" s="5"/>
      <c r="F63" s="5"/>
      <c r="I63" s="67" t="str">
        <f>IF(J63="", "",I62+1)</f>
        <v/>
      </c>
      <c r="J63" s="45"/>
      <c r="K63" s="46"/>
      <c r="L63" s="47"/>
      <c r="M63" s="45"/>
      <c r="N63" s="48"/>
      <c r="O63" s="8"/>
      <c r="P63" s="49"/>
      <c r="Q63" s="50"/>
    </row>
    <row r="64" spans="3:17" x14ac:dyDescent="0.15">
      <c r="D64" s="5"/>
      <c r="F64" s="5"/>
      <c r="I64" s="67" t="str">
        <f>IF(J64="", "",I63+1)</f>
        <v/>
      </c>
      <c r="J64" s="45"/>
      <c r="K64" s="46"/>
      <c r="L64" s="47"/>
      <c r="M64" s="45"/>
      <c r="N64" s="48"/>
      <c r="O64" s="8"/>
      <c r="P64" s="49"/>
      <c r="Q64" s="50"/>
    </row>
    <row r="65" spans="3:17" ht="14.25" thickBot="1" x14ac:dyDescent="0.2">
      <c r="F65" s="5"/>
      <c r="I65" s="67" t="str">
        <f>IF(J65="", "",I64+1)</f>
        <v/>
      </c>
      <c r="J65" s="51"/>
      <c r="K65" s="52"/>
      <c r="L65" s="53"/>
      <c r="M65" s="54"/>
      <c r="N65" s="55"/>
      <c r="O65" s="9"/>
      <c r="P65" s="56"/>
      <c r="Q65" s="57"/>
    </row>
    <row r="66" spans="3:17" ht="14.25" thickTop="1" x14ac:dyDescent="0.15">
      <c r="F66" s="5"/>
      <c r="I66" s="70" t="s">
        <v>14</v>
      </c>
      <c r="J66" s="71"/>
      <c r="K66" s="71"/>
      <c r="L66" s="71"/>
      <c r="M66" s="71"/>
      <c r="N66" s="72"/>
      <c r="O66" s="10"/>
      <c r="P66" s="58">
        <f>SUM(P61:P65)</f>
        <v>0</v>
      </c>
      <c r="Q66" s="59" t="str">
        <f>IF(COUNTIF(Q61:Q65,"有")&gt;0,"有","無")</f>
        <v>無</v>
      </c>
    </row>
    <row r="67" spans="3:17" x14ac:dyDescent="0.15">
      <c r="F67" s="5"/>
      <c r="K67" s="5"/>
      <c r="Q67" s="5"/>
    </row>
    <row r="68" spans="3:17" ht="14.25" x14ac:dyDescent="0.15">
      <c r="C68" s="13">
        <v>6</v>
      </c>
      <c r="F68" s="5"/>
      <c r="K68" s="5"/>
      <c r="Q68" s="5"/>
    </row>
    <row r="69" spans="3:17" x14ac:dyDescent="0.15">
      <c r="C69" s="73" t="s">
        <v>15</v>
      </c>
      <c r="D69" s="73" t="s">
        <v>1</v>
      </c>
      <c r="E69" s="73" t="s">
        <v>3</v>
      </c>
      <c r="F69" s="73" t="s">
        <v>4</v>
      </c>
      <c r="G69" s="86" t="s">
        <v>5</v>
      </c>
      <c r="I69" s="73" t="s">
        <v>16</v>
      </c>
      <c r="J69" s="75" t="s">
        <v>17</v>
      </c>
      <c r="K69" s="77" t="s">
        <v>18</v>
      </c>
      <c r="L69" s="78"/>
      <c r="M69" s="79"/>
      <c r="N69" s="80" t="s">
        <v>19</v>
      </c>
      <c r="O69" s="82" t="s">
        <v>20</v>
      </c>
      <c r="P69" s="84" t="s">
        <v>3</v>
      </c>
      <c r="Q69" s="88" t="s">
        <v>4</v>
      </c>
    </row>
    <row r="70" spans="3:17" ht="14.25" thickBot="1" x14ac:dyDescent="0.2">
      <c r="C70" s="74"/>
      <c r="D70" s="74"/>
      <c r="E70" s="74"/>
      <c r="F70" s="74"/>
      <c r="G70" s="87"/>
      <c r="H70" s="26"/>
      <c r="I70" s="74"/>
      <c r="J70" s="76"/>
      <c r="K70" s="27" t="s">
        <v>29</v>
      </c>
      <c r="L70" s="28" t="s">
        <v>25</v>
      </c>
      <c r="M70" s="29" t="s">
        <v>32</v>
      </c>
      <c r="N70" s="81"/>
      <c r="O70" s="83"/>
      <c r="P70" s="85"/>
      <c r="Q70" s="89"/>
    </row>
    <row r="71" spans="3:17" ht="14.25" thickTop="1" x14ac:dyDescent="0.15">
      <c r="C71" s="3"/>
      <c r="D71" s="24"/>
      <c r="E71" s="30">
        <f>ROUND(P76,2)</f>
        <v>0</v>
      </c>
      <c r="F71" s="30" t="str">
        <f>Q76</f>
        <v>無</v>
      </c>
      <c r="G71" s="25">
        <f>IF(E71=0,0,IF(E71&lt;2,500,IF(E71&lt;5,1000,IF(E71&lt;10,2000,IF(E71&lt;20,4000,IF(E71&lt;30,7000,IF(E71&lt;50,11000,MIN(11000+ROUNDUP(E71-50,0)*250,60000))))))))*IF(F71="有",2,1)</f>
        <v>0</v>
      </c>
      <c r="H71" s="26"/>
      <c r="I71" s="67" t="str">
        <f>IF(J71="", "",(MAX(I61:I65)+1))</f>
        <v/>
      </c>
      <c r="J71" s="31"/>
      <c r="K71" s="32"/>
      <c r="L71" s="33"/>
      <c r="M71" s="34"/>
      <c r="N71" s="35"/>
      <c r="O71" s="4" t="str">
        <f>IF(J71="長方形",K71&amp;"×"&amp;L71,IF(J71="三角形",K71&amp;"×"&amp;L71&amp;"÷2",IF(J71="台形","("&amp;K71&amp;"＋"&amp;L71&amp;")×"&amp;M71&amp;"÷2",IF(J71="円",K71&amp;"×"&amp;K71&amp;"×π"))))&amp;IF(N71&gt;1,"×"&amp;N71,"")&amp;"＝"</f>
        <v>FALSE＝</v>
      </c>
      <c r="P71" s="36">
        <f>IF(J71="長方形",K71*L71,IF(J71="三角形",K71*L71/2,IF(J71="台形",(K71+L71)*M71/2,IF(J71="円",K71^2*PI()))))*IF(N71="",1,N71)</f>
        <v>0</v>
      </c>
      <c r="Q71" s="37"/>
    </row>
    <row r="72" spans="3:17" x14ac:dyDescent="0.15">
      <c r="D72" s="5"/>
      <c r="F72" s="5"/>
      <c r="I72" s="67" t="str">
        <f>IF(J72="", "",I71+1)</f>
        <v/>
      </c>
      <c r="J72" s="38"/>
      <c r="K72" s="39"/>
      <c r="L72" s="40"/>
      <c r="M72" s="41"/>
      <c r="N72" s="42"/>
      <c r="O72" s="7"/>
      <c r="P72" s="43"/>
      <c r="Q72" s="44"/>
    </row>
    <row r="73" spans="3:17" x14ac:dyDescent="0.15">
      <c r="D73" s="5"/>
      <c r="F73" s="5"/>
      <c r="I73" s="67" t="str">
        <f>IF(J73="", "",I72+1)</f>
        <v/>
      </c>
      <c r="J73" s="45"/>
      <c r="K73" s="46"/>
      <c r="L73" s="47"/>
      <c r="M73" s="45"/>
      <c r="N73" s="48"/>
      <c r="O73" s="8"/>
      <c r="P73" s="49"/>
      <c r="Q73" s="50"/>
    </row>
    <row r="74" spans="3:17" x14ac:dyDescent="0.15">
      <c r="D74" s="5"/>
      <c r="F74" s="5"/>
      <c r="I74" s="67" t="str">
        <f>IF(J74="", "",I73+1)</f>
        <v/>
      </c>
      <c r="J74" s="45"/>
      <c r="K74" s="46"/>
      <c r="L74" s="47"/>
      <c r="M74" s="45"/>
      <c r="N74" s="48"/>
      <c r="O74" s="8"/>
      <c r="P74" s="49"/>
      <c r="Q74" s="50"/>
    </row>
    <row r="75" spans="3:17" ht="14.25" thickBot="1" x14ac:dyDescent="0.2">
      <c r="F75" s="5"/>
      <c r="I75" s="67" t="str">
        <f>IF(J75="", "",I74+1)</f>
        <v/>
      </c>
      <c r="J75" s="51"/>
      <c r="K75" s="52"/>
      <c r="L75" s="53"/>
      <c r="M75" s="54"/>
      <c r="N75" s="55"/>
      <c r="O75" s="9"/>
      <c r="P75" s="56"/>
      <c r="Q75" s="57"/>
    </row>
    <row r="76" spans="3:17" ht="14.25" thickTop="1" x14ac:dyDescent="0.15">
      <c r="F76" s="5"/>
      <c r="I76" s="70" t="s">
        <v>14</v>
      </c>
      <c r="J76" s="71"/>
      <c r="K76" s="71"/>
      <c r="L76" s="71"/>
      <c r="M76" s="71"/>
      <c r="N76" s="72"/>
      <c r="O76" s="10"/>
      <c r="P76" s="58">
        <f>SUM(P71:P75)</f>
        <v>0</v>
      </c>
      <c r="Q76" s="59" t="str">
        <f>IF(COUNTIF(Q71:Q75,"有")&gt;0,"有","無")</f>
        <v>無</v>
      </c>
    </row>
    <row r="77" spans="3:17" x14ac:dyDescent="0.15">
      <c r="F77" s="5"/>
      <c r="K77" s="5"/>
      <c r="Q77" s="5"/>
    </row>
    <row r="78" spans="3:17" ht="14.25" x14ac:dyDescent="0.15">
      <c r="C78" s="13">
        <v>7</v>
      </c>
      <c r="F78" s="5"/>
      <c r="K78" s="5"/>
      <c r="Q78" s="5"/>
    </row>
    <row r="79" spans="3:17" x14ac:dyDescent="0.15">
      <c r="C79" s="73" t="s">
        <v>15</v>
      </c>
      <c r="D79" s="73" t="s">
        <v>1</v>
      </c>
      <c r="E79" s="73" t="s">
        <v>3</v>
      </c>
      <c r="F79" s="73" t="s">
        <v>4</v>
      </c>
      <c r="G79" s="86" t="s">
        <v>5</v>
      </c>
      <c r="I79" s="73" t="s">
        <v>16</v>
      </c>
      <c r="J79" s="75" t="s">
        <v>17</v>
      </c>
      <c r="K79" s="77" t="s">
        <v>18</v>
      </c>
      <c r="L79" s="78"/>
      <c r="M79" s="79"/>
      <c r="N79" s="80" t="s">
        <v>19</v>
      </c>
      <c r="O79" s="82" t="s">
        <v>20</v>
      </c>
      <c r="P79" s="84" t="s">
        <v>3</v>
      </c>
      <c r="Q79" s="88" t="s">
        <v>4</v>
      </c>
    </row>
    <row r="80" spans="3:17" ht="14.25" thickBot="1" x14ac:dyDescent="0.2">
      <c r="C80" s="74"/>
      <c r="D80" s="74"/>
      <c r="E80" s="74"/>
      <c r="F80" s="74"/>
      <c r="G80" s="87"/>
      <c r="H80" s="26"/>
      <c r="I80" s="74"/>
      <c r="J80" s="76"/>
      <c r="K80" s="27" t="s">
        <v>27</v>
      </c>
      <c r="L80" s="28" t="s">
        <v>30</v>
      </c>
      <c r="M80" s="29" t="s">
        <v>35</v>
      </c>
      <c r="N80" s="81"/>
      <c r="O80" s="83"/>
      <c r="P80" s="85"/>
      <c r="Q80" s="89"/>
    </row>
    <row r="81" spans="3:17" ht="14.25" thickTop="1" x14ac:dyDescent="0.15">
      <c r="C81" s="3"/>
      <c r="D81" s="24"/>
      <c r="E81" s="30">
        <f>ROUND(P86,2)</f>
        <v>0</v>
      </c>
      <c r="F81" s="30" t="str">
        <f>Q86</f>
        <v>無</v>
      </c>
      <c r="G81" s="25">
        <f>IF(E81=0,0,IF(E81&lt;2,500,IF(E81&lt;5,1000,IF(E81&lt;10,2000,IF(E81&lt;20,4000,IF(E81&lt;30,7000,IF(E81&lt;50,11000,MIN(11000+ROUNDUP(E81-50,0)*250,60000))))))))*IF(F81="有",2,1)</f>
        <v>0</v>
      </c>
      <c r="H81" s="26"/>
      <c r="I81" s="67" t="str">
        <f>IF(J81="", "",(MAX(I71:I75)+1))</f>
        <v/>
      </c>
      <c r="J81" s="31"/>
      <c r="K81" s="32"/>
      <c r="L81" s="33"/>
      <c r="M81" s="34"/>
      <c r="N81" s="35"/>
      <c r="O81" s="4" t="str">
        <f>IF(J81="長方形",K81&amp;"×"&amp;L81,IF(J81="三角形",K81&amp;"×"&amp;L81&amp;"÷2",IF(J81="台形","("&amp;K81&amp;"＋"&amp;L81&amp;")×"&amp;M81&amp;"÷2",IF(J81="円",K81&amp;"×"&amp;K81&amp;"×π"))))&amp;IF(N81&gt;1,"×"&amp;N81,"")&amp;"＝"</f>
        <v>FALSE＝</v>
      </c>
      <c r="P81" s="36">
        <f>IF(J81="長方形",K81*L81,IF(J81="三角形",K81*L81/2,IF(J81="台形",(K81+L81)*M81/2,IF(J81="円",K81^2*PI()))))*IF(N81="",1,N81)</f>
        <v>0</v>
      </c>
      <c r="Q81" s="37"/>
    </row>
    <row r="82" spans="3:17" x14ac:dyDescent="0.15">
      <c r="D82" s="5"/>
      <c r="F82" s="5"/>
      <c r="I82" s="67" t="str">
        <f>IF(J82="", "",I81+1)</f>
        <v/>
      </c>
      <c r="J82" s="38"/>
      <c r="K82" s="39"/>
      <c r="L82" s="40"/>
      <c r="M82" s="41"/>
      <c r="N82" s="42"/>
      <c r="O82" s="7"/>
      <c r="P82" s="43"/>
      <c r="Q82" s="44"/>
    </row>
    <row r="83" spans="3:17" x14ac:dyDescent="0.15">
      <c r="D83" s="5"/>
      <c r="F83" s="5"/>
      <c r="I83" s="67" t="str">
        <f>IF(J83="", "",I82+1)</f>
        <v/>
      </c>
      <c r="J83" s="45"/>
      <c r="K83" s="46"/>
      <c r="L83" s="47"/>
      <c r="M83" s="45"/>
      <c r="N83" s="48"/>
      <c r="O83" s="8"/>
      <c r="P83" s="49"/>
      <c r="Q83" s="50"/>
    </row>
    <row r="84" spans="3:17" x14ac:dyDescent="0.15">
      <c r="D84" s="5"/>
      <c r="F84" s="5"/>
      <c r="I84" s="67" t="str">
        <f>IF(J84="", "",I83+1)</f>
        <v/>
      </c>
      <c r="J84" s="45"/>
      <c r="K84" s="46"/>
      <c r="L84" s="47"/>
      <c r="M84" s="45"/>
      <c r="N84" s="48"/>
      <c r="O84" s="8"/>
      <c r="P84" s="49"/>
      <c r="Q84" s="50"/>
    </row>
    <row r="85" spans="3:17" ht="14.25" thickBot="1" x14ac:dyDescent="0.2">
      <c r="F85" s="5"/>
      <c r="I85" s="67" t="str">
        <f>IF(J85="", "",I84+1)</f>
        <v/>
      </c>
      <c r="J85" s="51"/>
      <c r="K85" s="52"/>
      <c r="L85" s="53"/>
      <c r="M85" s="54"/>
      <c r="N85" s="55"/>
      <c r="O85" s="9"/>
      <c r="P85" s="56"/>
      <c r="Q85" s="57"/>
    </row>
    <row r="86" spans="3:17" ht="14.25" thickTop="1" x14ac:dyDescent="0.15">
      <c r="F86" s="5"/>
      <c r="I86" s="70" t="s">
        <v>14</v>
      </c>
      <c r="J86" s="71"/>
      <c r="K86" s="71"/>
      <c r="L86" s="71"/>
      <c r="M86" s="71"/>
      <c r="N86" s="72"/>
      <c r="O86" s="10"/>
      <c r="P86" s="58">
        <f>SUM(P81:P85)</f>
        <v>0</v>
      </c>
      <c r="Q86" s="59" t="str">
        <f>IF(COUNTIF(Q81:Q85,"有")&gt;0,"有","無")</f>
        <v>無</v>
      </c>
    </row>
    <row r="87" spans="3:17" s="2" customFormat="1" x14ac:dyDescent="0.15">
      <c r="C87" s="16"/>
      <c r="D87" s="26"/>
      <c r="E87" s="21"/>
      <c r="F87" s="6"/>
      <c r="G87" s="60"/>
      <c r="H87" s="26"/>
      <c r="I87" s="6"/>
      <c r="J87" s="6"/>
      <c r="K87" s="6"/>
      <c r="L87" s="6"/>
      <c r="M87" s="6"/>
      <c r="N87" s="22"/>
      <c r="O87" s="6"/>
      <c r="P87" s="6"/>
      <c r="Q87" s="6"/>
    </row>
    <row r="88" spans="3:17" s="2" customFormat="1" ht="14.25" x14ac:dyDescent="0.15">
      <c r="C88" s="13">
        <v>8</v>
      </c>
      <c r="D88" s="6"/>
      <c r="E88" s="14"/>
      <c r="F88" s="6"/>
      <c r="G88" s="15"/>
      <c r="H88" s="16"/>
      <c r="I88" s="5"/>
      <c r="J88" s="5"/>
      <c r="K88" s="17"/>
      <c r="L88" s="5"/>
      <c r="M88" s="5"/>
      <c r="N88" s="18"/>
      <c r="O88" s="5"/>
      <c r="P88" s="5"/>
      <c r="Q88" s="12"/>
    </row>
    <row r="89" spans="3:17" x14ac:dyDescent="0.15">
      <c r="C89" s="73" t="s">
        <v>15</v>
      </c>
      <c r="D89" s="73" t="s">
        <v>1</v>
      </c>
      <c r="E89" s="73" t="s">
        <v>3</v>
      </c>
      <c r="F89" s="73" t="s">
        <v>4</v>
      </c>
      <c r="G89" s="86" t="s">
        <v>5</v>
      </c>
      <c r="I89" s="73" t="s">
        <v>16</v>
      </c>
      <c r="J89" s="75" t="s">
        <v>17</v>
      </c>
      <c r="K89" s="77" t="s">
        <v>18</v>
      </c>
      <c r="L89" s="78"/>
      <c r="M89" s="79"/>
      <c r="N89" s="80" t="s">
        <v>19</v>
      </c>
      <c r="O89" s="82" t="s">
        <v>20</v>
      </c>
      <c r="P89" s="84" t="s">
        <v>3</v>
      </c>
      <c r="Q89" s="88" t="s">
        <v>4</v>
      </c>
    </row>
    <row r="90" spans="3:17" ht="14.25" thickBot="1" x14ac:dyDescent="0.2">
      <c r="C90" s="74"/>
      <c r="D90" s="74"/>
      <c r="E90" s="74"/>
      <c r="F90" s="74"/>
      <c r="G90" s="87"/>
      <c r="H90" s="26"/>
      <c r="I90" s="74"/>
      <c r="J90" s="76"/>
      <c r="K90" s="27" t="s">
        <v>24</v>
      </c>
      <c r="L90" s="28" t="s">
        <v>36</v>
      </c>
      <c r="M90" s="29" t="s">
        <v>35</v>
      </c>
      <c r="N90" s="81"/>
      <c r="O90" s="83"/>
      <c r="P90" s="85"/>
      <c r="Q90" s="89"/>
    </row>
    <row r="91" spans="3:17" ht="14.25" thickTop="1" x14ac:dyDescent="0.15">
      <c r="C91" s="3"/>
      <c r="D91" s="24"/>
      <c r="E91" s="30">
        <f>ROUND(P96,2)</f>
        <v>0</v>
      </c>
      <c r="F91" s="30" t="str">
        <f>Q96</f>
        <v>無</v>
      </c>
      <c r="G91" s="25">
        <f>IF(E91=0,0,IF(E91&lt;2,500,IF(E91&lt;5,1000,IF(E91&lt;10,2000,IF(E91&lt;20,4000,IF(E91&lt;30,7000,IF(E91&lt;50,11000,MIN(11000+ROUNDUP(E91-50,0)*250,60000))))))))*IF(F91="有",2,1)</f>
        <v>0</v>
      </c>
      <c r="H91" s="26"/>
      <c r="I91" s="67" t="str">
        <f>IF(J91="", "",(MAX(I81:I85)+1))</f>
        <v/>
      </c>
      <c r="J91" s="31"/>
      <c r="K91" s="32"/>
      <c r="L91" s="33"/>
      <c r="M91" s="34"/>
      <c r="N91" s="35"/>
      <c r="O91" s="4" t="str">
        <f>IF(J91="長方形",K91&amp;"×"&amp;L91,IF(J91="三角形",K91&amp;"×"&amp;L91&amp;"÷2",IF(J91="台形","("&amp;K91&amp;"＋"&amp;L91&amp;")×"&amp;M91&amp;"÷2",IF(J91="円",K91&amp;"×"&amp;K91&amp;"×π"))))&amp;IF(N91&gt;1,"×"&amp;N91,"")&amp;"＝"</f>
        <v>FALSE＝</v>
      </c>
      <c r="P91" s="36">
        <f>IF(J91="長方形",K91*L91,IF(J91="三角形",K91*L91/2,IF(J91="台形",(K91+L91)*M91/2,IF(J91="円",K91^2*PI()))))*IF(N91="",1,N91)</f>
        <v>0</v>
      </c>
      <c r="Q91" s="37"/>
    </row>
    <row r="92" spans="3:17" x14ac:dyDescent="0.15">
      <c r="D92" s="5"/>
      <c r="F92" s="5"/>
      <c r="I92" s="67" t="str">
        <f>IF(J92="", "",I91+1)</f>
        <v/>
      </c>
      <c r="J92" s="38"/>
      <c r="K92" s="39"/>
      <c r="L92" s="40"/>
      <c r="M92" s="41"/>
      <c r="N92" s="42"/>
      <c r="O92" s="7"/>
      <c r="P92" s="43"/>
      <c r="Q92" s="44"/>
    </row>
    <row r="93" spans="3:17" x14ac:dyDescent="0.15">
      <c r="D93" s="5"/>
      <c r="F93" s="5"/>
      <c r="I93" s="67" t="str">
        <f>IF(J93="", "",I92+1)</f>
        <v/>
      </c>
      <c r="J93" s="45"/>
      <c r="K93" s="46"/>
      <c r="L93" s="47"/>
      <c r="M93" s="45"/>
      <c r="N93" s="48"/>
      <c r="O93" s="8"/>
      <c r="P93" s="49"/>
      <c r="Q93" s="50"/>
    </row>
    <row r="94" spans="3:17" x14ac:dyDescent="0.15">
      <c r="D94" s="5"/>
      <c r="F94" s="5"/>
      <c r="I94" s="67" t="str">
        <f>IF(J94="", "",I93+1)</f>
        <v/>
      </c>
      <c r="J94" s="45"/>
      <c r="K94" s="46"/>
      <c r="L94" s="47"/>
      <c r="M94" s="45"/>
      <c r="N94" s="48"/>
      <c r="O94" s="8"/>
      <c r="P94" s="49"/>
      <c r="Q94" s="50"/>
    </row>
    <row r="95" spans="3:17" s="2" customFormat="1" ht="14.25" thickBot="1" x14ac:dyDescent="0.2">
      <c r="C95" s="5"/>
      <c r="D95" s="6"/>
      <c r="E95" s="14"/>
      <c r="F95" s="5"/>
      <c r="G95" s="15"/>
      <c r="H95" s="16"/>
      <c r="I95" s="67" t="str">
        <f>IF(J95="", "",I94+1)</f>
        <v/>
      </c>
      <c r="J95" s="51"/>
      <c r="K95" s="52"/>
      <c r="L95" s="53"/>
      <c r="M95" s="54"/>
      <c r="N95" s="55"/>
      <c r="O95" s="9"/>
      <c r="P95" s="56"/>
      <c r="Q95" s="57"/>
    </row>
    <row r="96" spans="3:17" s="2" customFormat="1" ht="14.25" thickTop="1" x14ac:dyDescent="0.15">
      <c r="C96" s="5"/>
      <c r="D96" s="6"/>
      <c r="E96" s="14"/>
      <c r="F96" s="5"/>
      <c r="G96" s="15"/>
      <c r="H96" s="16"/>
      <c r="I96" s="70" t="s">
        <v>14</v>
      </c>
      <c r="J96" s="71"/>
      <c r="K96" s="71"/>
      <c r="L96" s="71"/>
      <c r="M96" s="71"/>
      <c r="N96" s="72"/>
      <c r="O96" s="10"/>
      <c r="P96" s="58">
        <f>SUM(P91:P95)</f>
        <v>0</v>
      </c>
      <c r="Q96" s="59" t="str">
        <f>IF(COUNTIF(Q91:Q95,"有")&gt;0,"有","無")</f>
        <v>無</v>
      </c>
    </row>
  </sheetData>
  <mergeCells count="107">
    <mergeCell ref="I96:N96"/>
    <mergeCell ref="I89:I90"/>
    <mergeCell ref="J89:J90"/>
    <mergeCell ref="K89:M89"/>
    <mergeCell ref="N89:N90"/>
    <mergeCell ref="O89:O90"/>
    <mergeCell ref="P89:P90"/>
    <mergeCell ref="N79:N80"/>
    <mergeCell ref="O79:O80"/>
    <mergeCell ref="P79:P80"/>
    <mergeCell ref="I86:N86"/>
    <mergeCell ref="C89:C90"/>
    <mergeCell ref="D89:D90"/>
    <mergeCell ref="E89:E90"/>
    <mergeCell ref="F89:F90"/>
    <mergeCell ref="G89:G90"/>
    <mergeCell ref="Q69:Q70"/>
    <mergeCell ref="I76:N76"/>
    <mergeCell ref="C79:C80"/>
    <mergeCell ref="D79:D80"/>
    <mergeCell ref="E79:E80"/>
    <mergeCell ref="F79:F80"/>
    <mergeCell ref="G79:G80"/>
    <mergeCell ref="I79:I80"/>
    <mergeCell ref="J79:J80"/>
    <mergeCell ref="K79:M79"/>
    <mergeCell ref="I69:I70"/>
    <mergeCell ref="J69:J70"/>
    <mergeCell ref="K69:M69"/>
    <mergeCell ref="N69:N70"/>
    <mergeCell ref="O69:O70"/>
    <mergeCell ref="P69:P70"/>
    <mergeCell ref="Q89:Q90"/>
    <mergeCell ref="Q79:Q80"/>
    <mergeCell ref="O59:O60"/>
    <mergeCell ref="P59:P60"/>
    <mergeCell ref="Q59:Q60"/>
    <mergeCell ref="I66:N66"/>
    <mergeCell ref="C69:C70"/>
    <mergeCell ref="D69:D70"/>
    <mergeCell ref="E69:E70"/>
    <mergeCell ref="F69:F70"/>
    <mergeCell ref="G69:G70"/>
    <mergeCell ref="I56:N56"/>
    <mergeCell ref="C59:C60"/>
    <mergeCell ref="D59:D60"/>
    <mergeCell ref="E59:E60"/>
    <mergeCell ref="F59:F60"/>
    <mergeCell ref="G59:G60"/>
    <mergeCell ref="I59:I60"/>
    <mergeCell ref="J59:J60"/>
    <mergeCell ref="K59:M59"/>
    <mergeCell ref="N59:N60"/>
    <mergeCell ref="N39:N40"/>
    <mergeCell ref="O39:O40"/>
    <mergeCell ref="P39:P40"/>
    <mergeCell ref="Q39:Q40"/>
    <mergeCell ref="I46:N46"/>
    <mergeCell ref="C49:C50"/>
    <mergeCell ref="D49:D50"/>
    <mergeCell ref="E49:E50"/>
    <mergeCell ref="F49:F50"/>
    <mergeCell ref="G49:G50"/>
    <mergeCell ref="Q49:Q50"/>
    <mergeCell ref="I49:I50"/>
    <mergeCell ref="J49:J50"/>
    <mergeCell ref="K49:M49"/>
    <mergeCell ref="N49:N50"/>
    <mergeCell ref="O49:O50"/>
    <mergeCell ref="P49:P50"/>
    <mergeCell ref="C39:C40"/>
    <mergeCell ref="D39:D40"/>
    <mergeCell ref="E39:E40"/>
    <mergeCell ref="F39:F40"/>
    <mergeCell ref="G39:G40"/>
    <mergeCell ref="I39:I40"/>
    <mergeCell ref="J39:J40"/>
    <mergeCell ref="K39:M39"/>
    <mergeCell ref="I29:I30"/>
    <mergeCell ref="J29:J30"/>
    <mergeCell ref="K29:M29"/>
    <mergeCell ref="Q19:Q20"/>
    <mergeCell ref="I26:N26"/>
    <mergeCell ref="C29:C30"/>
    <mergeCell ref="D29:D30"/>
    <mergeCell ref="E29:E30"/>
    <mergeCell ref="F29:F30"/>
    <mergeCell ref="G29:G30"/>
    <mergeCell ref="Q29:Q30"/>
    <mergeCell ref="I36:N36"/>
    <mergeCell ref="N29:N30"/>
    <mergeCell ref="O29:O30"/>
    <mergeCell ref="P29:P30"/>
    <mergeCell ref="C2:M2"/>
    <mergeCell ref="J17:P18"/>
    <mergeCell ref="C19:C20"/>
    <mergeCell ref="D19:D20"/>
    <mergeCell ref="E19:E20"/>
    <mergeCell ref="F19:F20"/>
    <mergeCell ref="G19:G20"/>
    <mergeCell ref="I19:I20"/>
    <mergeCell ref="J19:J20"/>
    <mergeCell ref="K19:M19"/>
    <mergeCell ref="J3:P3"/>
    <mergeCell ref="N19:N20"/>
    <mergeCell ref="O19:O20"/>
    <mergeCell ref="P19:P20"/>
  </mergeCells>
  <phoneticPr fontId="2"/>
  <dataValidations count="3">
    <dataValidation type="list" allowBlank="1" showInputMessage="1" showErrorMessage="1" sqref="J91:J92 J31:J35 J41:J42 J51:J52 J61:J62 J71:J72 J81:J82 J21:J25">
      <formula1>"長方形,三角形,台形,円"</formula1>
    </dataValidation>
    <dataValidation type="list" allowBlank="1" showInputMessage="1" showErrorMessage="1" sqref="Q21:Q22 Q31:Q32 Q41:Q42 Q51:Q52 Q61:Q62 Q71:Q72 Q81:Q82 Q91:Q92">
      <formula1>"有"</formula1>
    </dataValidation>
    <dataValidation type="list" allowBlank="1" showInputMessage="1" showErrorMessage="1" sqref="D21 D91 D81 D71 D61 D51 D41 D31">
      <formula1>$C$6:$C$15</formula1>
    </dataValidation>
  </dataValidation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数量計算書</vt:lpstr>
      <vt:lpstr>記入例</vt:lpstr>
      <vt:lpstr>記入例!Print_Area</vt:lpstr>
      <vt:lpstr>数量計算書!Print_Area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岩野 亮太</dc:creator>
  <cp:lastModifiedBy>岩野 亮太</cp:lastModifiedBy>
  <dcterms:created xsi:type="dcterms:W3CDTF">2025-03-25T03:14:52Z</dcterms:created>
  <dcterms:modified xsi:type="dcterms:W3CDTF">2025-07-18T07:55:46Z</dcterms:modified>
</cp:coreProperties>
</file>